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380"/>
  </bookViews>
  <sheets>
    <sheet name="统筹整合" sheetId="1" r:id="rId1"/>
    <sheet name="安排支出" sheetId="2" r:id="rId2"/>
    <sheet name="Sheet1" sheetId="3" r:id="rId3"/>
  </sheets>
  <definedNames>
    <definedName name="_xlnm.Print_Titles" localSheetId="1">安排支出!$1:$4</definedName>
    <definedName name="_xlnm.Print_Titles" localSheetId="0">统筹整合!$1:$3</definedName>
  </definedNames>
  <calcPr calcId="144525" concurrentCalc="0"/>
</workbook>
</file>

<file path=xl/sharedStrings.xml><?xml version="1.0" encoding="utf-8"?>
<sst xmlns="http://schemas.openxmlformats.org/spreadsheetml/2006/main" count="134">
  <si>
    <r>
      <rPr>
        <sz val="16"/>
        <color theme="1"/>
        <rFont val="宋体"/>
        <charset val="134"/>
      </rPr>
      <t>夏邑县</t>
    </r>
    <r>
      <rPr>
        <sz val="16"/>
        <color theme="1"/>
        <rFont val="Times New Roman"/>
        <charset val="134"/>
      </rPr>
      <t>2017</t>
    </r>
    <r>
      <rPr>
        <sz val="16"/>
        <color theme="1"/>
        <rFont val="宋体"/>
        <charset val="134"/>
      </rPr>
      <t>年纳入统筹整合使用财政涉农资金情况统计表</t>
    </r>
  </si>
  <si>
    <t>序号</t>
  </si>
  <si>
    <t>资金类别</t>
  </si>
  <si>
    <t>整合到位资金规模</t>
  </si>
  <si>
    <t>备注</t>
  </si>
  <si>
    <t>一</t>
  </si>
  <si>
    <t>中央财政资金小计</t>
  </si>
  <si>
    <t>中央财政专项扶贫资金</t>
  </si>
  <si>
    <t>水利发展资金（对应原表农田水利设施建设和水土保持补助资金、江河湖库水系综合整治资金、山洪灾害防治经费）</t>
  </si>
  <si>
    <t>农业生产发展资金（对应原表现代农业生产发展资金、农业技术推广与服务补助资金）</t>
  </si>
  <si>
    <t>林业改革资金（对应原表林业补助资金）</t>
  </si>
  <si>
    <t>农业综合开发补助资金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</si>
  <si>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</si>
  <si>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</si>
  <si>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</si>
  <si>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</si>
  <si>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</si>
  <si>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</si>
  <si>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</si>
  <si>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</si>
  <si>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</t>
  </si>
  <si>
    <t>服务业发展专项资金（支持新农村现代流通服务网络工程部分）</t>
  </si>
  <si>
    <t>旅游发展基金</t>
  </si>
  <si>
    <t>中央预算内投资用于“三农”建设部分</t>
  </si>
  <si>
    <t>二</t>
  </si>
  <si>
    <t>省级财政资金小计</t>
  </si>
  <si>
    <t>省级财政扶贫资金</t>
  </si>
  <si>
    <t>革命老区、民族地区转移支付资金</t>
  </si>
  <si>
    <t>农村社会发展资金</t>
  </si>
  <si>
    <t>农村公路养护补助资金</t>
  </si>
  <si>
    <t>省级水利发展资金</t>
  </si>
  <si>
    <t>生态保护恢复资金</t>
  </si>
  <si>
    <t>土地整治治理资金</t>
  </si>
  <si>
    <t>改善普通高中学校办学条件补助资金</t>
  </si>
  <si>
    <t>支持学前教育发展资金</t>
  </si>
  <si>
    <t>林业改革发展资金</t>
  </si>
  <si>
    <t>省级农业生产发展资金</t>
  </si>
  <si>
    <t>省级农业综合发展资金</t>
  </si>
  <si>
    <t>支持医疗卫生机构发展资金</t>
  </si>
  <si>
    <t>三</t>
  </si>
  <si>
    <t>市级财政资金小计</t>
  </si>
  <si>
    <t>市级财政扶贫资金</t>
  </si>
  <si>
    <t>纳入统筹整合范围的市级专项资金</t>
  </si>
  <si>
    <t>四</t>
  </si>
  <si>
    <t>县级财政资金小计</t>
  </si>
  <si>
    <t>县级财政专项扶贫资金</t>
  </si>
  <si>
    <t>新增地方政府债券用于扶贫部分资金</t>
  </si>
  <si>
    <t>盘活存量资金</t>
  </si>
  <si>
    <t>纳入统筹整合范围的县级专项资金</t>
  </si>
  <si>
    <t>其他资金（接受捐赠）</t>
  </si>
  <si>
    <t>整合到位资金总计</t>
  </si>
  <si>
    <t>夏邑县统筹整合扶贫资金安排台帐</t>
  </si>
  <si>
    <t>拨款时间</t>
  </si>
  <si>
    <t>乡镇名称</t>
  </si>
  <si>
    <t>实施项目村</t>
  </si>
  <si>
    <t>项目类别及金额</t>
  </si>
  <si>
    <t>备   注</t>
  </si>
  <si>
    <t>农村基础设施建设</t>
  </si>
  <si>
    <t>生产发展小计</t>
  </si>
  <si>
    <t>精准扶贫项目补助</t>
  </si>
  <si>
    <t>贷款担保风险基金</t>
  </si>
  <si>
    <t>农业保险</t>
  </si>
  <si>
    <t>金额合计</t>
  </si>
  <si>
    <t>总      计</t>
  </si>
  <si>
    <t>2016.8.8</t>
  </si>
  <si>
    <t>郭店乡</t>
  </si>
  <si>
    <t>孟集、代楼、何集、金庄</t>
  </si>
  <si>
    <t>每村30预</t>
  </si>
  <si>
    <t>何集、金庄</t>
  </si>
  <si>
    <t>何集203户48.45万元金庄118户30.95万元</t>
  </si>
  <si>
    <t>2016.9.23</t>
  </si>
  <si>
    <t>代集、王刘庄、孟集、杨吕庙、何集、金庄、骆天庙、</t>
  </si>
  <si>
    <t>417户</t>
  </si>
  <si>
    <t>2016.10.12</t>
  </si>
  <si>
    <t>6个村1065.398减预付120</t>
  </si>
  <si>
    <t>拨路22.863公里金庄路22.5其他25、骆天庙路74.25其他15孟集路212.75其他25代楼路262.5其他25王庄路100.098何集路268.3其他35</t>
  </si>
  <si>
    <t>小   计</t>
  </si>
  <si>
    <t>曹集乡</t>
  </si>
  <si>
    <t>曹集西</t>
  </si>
  <si>
    <t>曹集西 、曹集东、冉庄</t>
  </si>
  <si>
    <t>曹集西91户26.9万元 、曹集东71户19.8万元、冉庄164户47.8万元</t>
  </si>
  <si>
    <t>曹集西35预拨30</t>
  </si>
  <si>
    <t>拨曹集西其他35</t>
  </si>
  <si>
    <t>胡桥乡</t>
  </si>
  <si>
    <t>朱沟、桥南、二里、刘井、崔集</t>
  </si>
  <si>
    <t>每村30预拨、刘井路174.32其他25（广场、卫生室、垃圾处理、杂物</t>
  </si>
  <si>
    <t>共计1180.835预付150</t>
  </si>
  <si>
    <t>朱沟路271.64其他25桥南路131.1崔集路94.9其他25二里路383.875其他25，路长26.66公里</t>
  </si>
  <si>
    <t>小    计</t>
  </si>
  <si>
    <t>何营乡</t>
  </si>
  <si>
    <t>每村30预拨，孙六湾路37.35其他25、高台王庄路123其他35槐刘村路74其他35、前刘路47.2其他35孟大桥路223.926其他35</t>
  </si>
  <si>
    <t>共计670.476预付150</t>
  </si>
  <si>
    <t>太平镇</t>
  </si>
  <si>
    <t>孟李庄</t>
  </si>
  <si>
    <t>每村30预拨，孟李庄路2.4公里93其他25</t>
  </si>
  <si>
    <t>李李克彦、孟李庄</t>
  </si>
  <si>
    <t>175户</t>
  </si>
  <si>
    <t>孟李庄共计118预付30</t>
  </si>
  <si>
    <t>岐河乡</t>
  </si>
  <si>
    <t>青桐寺、张桥、吕桥</t>
  </si>
  <si>
    <t>每村30预付、青桐寺路172.4其他25、吕桥路60.72其他25张桥其他35</t>
  </si>
  <si>
    <t>共计318.12预付90</t>
  </si>
  <si>
    <t>道路5.828公里</t>
  </si>
  <si>
    <t>会亭镇</t>
  </si>
  <si>
    <t>姬楼</t>
  </si>
  <si>
    <t>每村30预付路4.5公里180其他35</t>
  </si>
  <si>
    <t>共计215预付30</t>
  </si>
  <si>
    <t>中锋</t>
  </si>
  <si>
    <t>何关庄、刘古同</t>
  </si>
  <si>
    <t>184户</t>
  </si>
  <si>
    <t>杨集镇</t>
  </si>
  <si>
    <t>胜庙、单沟</t>
  </si>
  <si>
    <t>143户</t>
  </si>
  <si>
    <t>罗庄</t>
  </si>
  <si>
    <t>孙楼、徐瓦房</t>
  </si>
  <si>
    <t>124户</t>
  </si>
  <si>
    <t>孔庄</t>
  </si>
  <si>
    <t>八里、李洼</t>
  </si>
  <si>
    <t>216户</t>
  </si>
  <si>
    <t>王集</t>
  </si>
  <si>
    <t>孙庄、周庄</t>
  </si>
  <si>
    <t>180户</t>
  </si>
  <si>
    <t>骆集</t>
  </si>
  <si>
    <t>胜利集东、王口</t>
  </si>
  <si>
    <t>237户</t>
  </si>
  <si>
    <t>北岭镇</t>
  </si>
  <si>
    <t>刘集、卢集</t>
  </si>
  <si>
    <t>536户</t>
  </si>
  <si>
    <t>2016农业种植保险</t>
  </si>
  <si>
    <t>中原农业保险股份有限公司</t>
  </si>
  <si>
    <t>2016.10.24</t>
  </si>
  <si>
    <t>农村信用社</t>
  </si>
  <si>
    <t>贷款担保风险金</t>
  </si>
  <si>
    <t>合  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</si>
</sst>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color theme="1"/>
      <name val="Times New Roman"/>
      <charset val="134"/>
    </font>
    <font>
      <sz val="10"/>
      <color theme="1"/>
      <name val="Times New Roman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Times New Roman"/>
      <charset val="134"/>
    </font>
    <font>
      <sz val="10"/>
      <color indexed="8"/>
      <name val="Times New Roman"/>
      <charset val="134"/>
    </font>
    <font>
      <sz val="12"/>
      <color indexed="8"/>
      <name val="Times New Roman"/>
      <charset val="134"/>
    </font>
    <font>
      <sz val="12"/>
      <color rgb="FFFF0000"/>
      <name val="Times New Roman"/>
      <charset val="134"/>
    </font>
    <font>
      <b/>
      <sz val="12"/>
      <color indexed="10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34" fillId="9" borderId="13" applyNumberFormat="0" applyAlignment="0" applyProtection="0">
      <alignment vertical="center"/>
    </xf>
    <xf numFmtId="0" fontId="30" fillId="26" borderId="1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0" borderId="0"/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7" xfId="49" applyNumberFormat="1" applyFont="1" applyBorder="1" applyAlignment="1">
      <alignment horizontal="center" vertical="center" wrapText="1"/>
    </xf>
    <xf numFmtId="0" fontId="7" fillId="0" borderId="1" xfId="49" applyNumberFormat="1" applyFont="1" applyBorder="1" applyAlignment="1">
      <alignment horizontal="center" vertical="center" wrapText="1"/>
    </xf>
    <xf numFmtId="176" fontId="10" fillId="0" borderId="1" xfId="49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9" fillId="0" borderId="1" xfId="49" applyNumberFormat="1" applyFont="1" applyBorder="1" applyAlignment="1">
      <alignment horizontal="left" vertical="center" wrapText="1"/>
    </xf>
    <xf numFmtId="176" fontId="12" fillId="0" borderId="6" xfId="49" applyNumberFormat="1" applyFont="1" applyFill="1" applyBorder="1" applyAlignment="1">
      <alignment horizontal="center" vertical="center" wrapText="1"/>
    </xf>
    <xf numFmtId="0" fontId="9" fillId="0" borderId="2" xfId="49" applyNumberFormat="1" applyFont="1" applyBorder="1" applyAlignment="1">
      <alignment horizontal="center" vertical="center" wrapText="1"/>
    </xf>
    <xf numFmtId="176" fontId="12" fillId="0" borderId="1" xfId="49" applyNumberFormat="1" applyFont="1" applyBorder="1" applyAlignment="1">
      <alignment horizontal="center" vertical="center" wrapText="1"/>
    </xf>
    <xf numFmtId="0" fontId="7" fillId="0" borderId="2" xfId="49" applyNumberFormat="1" applyFont="1" applyBorder="1" applyAlignment="1">
      <alignment horizontal="center" vertical="center" wrapText="1"/>
    </xf>
    <xf numFmtId="176" fontId="13" fillId="0" borderId="6" xfId="49" applyNumberFormat="1" applyFont="1" applyFill="1" applyBorder="1" applyAlignment="1">
      <alignment horizontal="center" vertical="center" wrapText="1"/>
    </xf>
    <xf numFmtId="176" fontId="14" fillId="0" borderId="1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Border="1" applyAlignment="1">
      <alignment horizontal="center" vertical="center" wrapText="1"/>
    </xf>
    <xf numFmtId="176" fontId="12" fillId="0" borderId="1" xfId="49" applyNumberFormat="1" applyFont="1" applyFill="1" applyBorder="1" applyAlignment="1">
      <alignment horizontal="center" vertical="center" wrapText="1"/>
    </xf>
    <xf numFmtId="0" fontId="8" fillId="0" borderId="2" xfId="49" applyNumberFormat="1" applyFont="1" applyBorder="1" applyAlignment="1">
      <alignment horizontal="center" vertical="center" wrapText="1"/>
    </xf>
    <xf numFmtId="0" fontId="9" fillId="0" borderId="4" xfId="49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abSelected="1" view="pageBreakPreview" zoomScale="81" zoomScaleNormal="58" zoomScaleSheetLayoutView="81" topLeftCell="A28" workbookViewId="0">
      <selection activeCell="H36" sqref="H36"/>
    </sheetView>
  </sheetViews>
  <sheetFormatPr defaultColWidth="9" defaultRowHeight="14.4" outlineLevelCol="3"/>
  <cols>
    <col min="1" max="1" width="9.33333333333333" customWidth="1"/>
    <col min="2" max="2" width="87.962962962963" customWidth="1"/>
    <col min="3" max="3" width="23.287037037037" customWidth="1"/>
    <col min="4" max="4" width="10.5462962962963" customWidth="1"/>
  </cols>
  <sheetData>
    <row r="1" ht="19" customHeight="1" spans="1:4">
      <c r="A1" s="23" t="s">
        <v>0</v>
      </c>
      <c r="B1" s="24"/>
      <c r="C1" s="24"/>
      <c r="D1" s="24"/>
    </row>
    <row r="2" ht="8" customHeight="1" spans="1:4">
      <c r="A2" s="25"/>
      <c r="B2" s="25"/>
      <c r="C2" s="25"/>
      <c r="D2" s="25"/>
    </row>
    <row r="3" ht="20" customHeight="1" spans="1:4">
      <c r="A3" s="26" t="s">
        <v>1</v>
      </c>
      <c r="B3" s="26" t="s">
        <v>2</v>
      </c>
      <c r="C3" s="27" t="s">
        <v>3</v>
      </c>
      <c r="D3" s="28" t="s">
        <v>4</v>
      </c>
    </row>
    <row r="4" ht="20" customHeight="1" spans="1:4">
      <c r="A4" s="29" t="s">
        <v>5</v>
      </c>
      <c r="B4" s="30" t="s">
        <v>6</v>
      </c>
      <c r="C4" s="31">
        <f>SUM(C5:C21)</f>
        <v>38797.941</v>
      </c>
      <c r="D4" s="32"/>
    </row>
    <row r="5" ht="20" customHeight="1" spans="1:4">
      <c r="A5" s="29">
        <v>1</v>
      </c>
      <c r="B5" s="33" t="s">
        <v>7</v>
      </c>
      <c r="C5" s="34">
        <v>6242</v>
      </c>
      <c r="D5" s="32"/>
    </row>
    <row r="6" ht="26" customHeight="1" spans="1:4">
      <c r="A6" s="35">
        <v>2</v>
      </c>
      <c r="B6" s="33" t="s">
        <v>8</v>
      </c>
      <c r="C6" s="36">
        <v>3277</v>
      </c>
      <c r="D6" s="32"/>
    </row>
    <row r="7" ht="20" customHeight="1" spans="1:4">
      <c r="A7" s="29">
        <v>3</v>
      </c>
      <c r="B7" s="33" t="s">
        <v>9</v>
      </c>
      <c r="C7" s="36">
        <v>1248</v>
      </c>
      <c r="D7" s="32"/>
    </row>
    <row r="8" ht="20" customHeight="1" spans="1:4">
      <c r="A8" s="35">
        <v>4</v>
      </c>
      <c r="B8" s="33" t="s">
        <v>10</v>
      </c>
      <c r="C8" s="36">
        <v>6</v>
      </c>
      <c r="D8" s="32"/>
    </row>
    <row r="9" ht="20" customHeight="1" spans="1:4">
      <c r="A9" s="29">
        <v>5</v>
      </c>
      <c r="B9" s="33" t="s">
        <v>11</v>
      </c>
      <c r="C9" s="36">
        <v>3920</v>
      </c>
      <c r="D9" s="32"/>
    </row>
    <row r="10" ht="20" customHeight="1" spans="1:4">
      <c r="A10" s="35">
        <v>6</v>
      </c>
      <c r="B10" s="33" t="s">
        <v>12</v>
      </c>
      <c r="C10" s="36">
        <v>2145</v>
      </c>
      <c r="D10" s="32"/>
    </row>
    <row r="11" ht="20" customHeight="1" spans="1:4">
      <c r="A11" s="29">
        <v>7</v>
      </c>
      <c r="B11" s="33" t="s">
        <v>13</v>
      </c>
      <c r="C11" s="36"/>
      <c r="D11" s="32"/>
    </row>
    <row r="12" ht="20" customHeight="1" spans="1:4">
      <c r="A12" s="35">
        <v>8</v>
      </c>
      <c r="B12" s="33" t="s">
        <v>14</v>
      </c>
      <c r="C12" s="36"/>
      <c r="D12" s="32"/>
    </row>
    <row r="13" ht="20" customHeight="1" spans="1:4">
      <c r="A13" s="29">
        <v>9</v>
      </c>
      <c r="B13" s="33" t="s">
        <v>15</v>
      </c>
      <c r="C13" s="36">
        <v>2545</v>
      </c>
      <c r="D13" s="32"/>
    </row>
    <row r="14" ht="20" customHeight="1" spans="1:4">
      <c r="A14" s="35">
        <v>10</v>
      </c>
      <c r="B14" s="33" t="s">
        <v>16</v>
      </c>
      <c r="C14" s="36">
        <v>1188.76</v>
      </c>
      <c r="D14" s="32"/>
    </row>
    <row r="15" ht="20" customHeight="1" spans="1:4">
      <c r="A15" s="29">
        <v>11</v>
      </c>
      <c r="B15" s="33" t="s">
        <v>17</v>
      </c>
      <c r="C15" s="36"/>
      <c r="D15" s="32"/>
    </row>
    <row r="16" ht="20" customHeight="1" spans="1:4">
      <c r="A16" s="35">
        <v>12</v>
      </c>
      <c r="B16" s="33" t="s">
        <v>18</v>
      </c>
      <c r="C16" s="36">
        <v>7628</v>
      </c>
      <c r="D16" s="32"/>
    </row>
    <row r="17" ht="20" customHeight="1" spans="1:4">
      <c r="A17" s="29">
        <v>13</v>
      </c>
      <c r="B17" s="33" t="s">
        <v>19</v>
      </c>
      <c r="C17" s="36"/>
      <c r="D17" s="32"/>
    </row>
    <row r="18" ht="20" customHeight="1" spans="1:4">
      <c r="A18" s="35">
        <v>14</v>
      </c>
      <c r="B18" s="33" t="s">
        <v>20</v>
      </c>
      <c r="C18" s="36">
        <v>17</v>
      </c>
      <c r="D18" s="32"/>
    </row>
    <row r="19" ht="20" customHeight="1" spans="1:4">
      <c r="A19" s="29">
        <v>15</v>
      </c>
      <c r="B19" s="33" t="s">
        <v>21</v>
      </c>
      <c r="C19" s="36"/>
      <c r="D19" s="32"/>
    </row>
    <row r="20" ht="20" customHeight="1" spans="1:4">
      <c r="A20" s="35">
        <v>16</v>
      </c>
      <c r="B20" s="33" t="s">
        <v>22</v>
      </c>
      <c r="C20" s="36"/>
      <c r="D20" s="32"/>
    </row>
    <row r="21" ht="20" customHeight="1" spans="1:4">
      <c r="A21" s="29">
        <v>17</v>
      </c>
      <c r="B21" s="33" t="s">
        <v>23</v>
      </c>
      <c r="C21" s="36">
        <v>10581.181</v>
      </c>
      <c r="D21" s="32"/>
    </row>
    <row r="22" ht="20" customHeight="1" spans="1:4">
      <c r="A22" s="37" t="s">
        <v>24</v>
      </c>
      <c r="B22" s="30" t="s">
        <v>25</v>
      </c>
      <c r="C22" s="31">
        <f>SUM(C23:C35)</f>
        <v>4713.93</v>
      </c>
      <c r="D22" s="32"/>
    </row>
    <row r="23" ht="20" customHeight="1" spans="1:4">
      <c r="A23" s="35">
        <v>1</v>
      </c>
      <c r="B23" s="33" t="s">
        <v>26</v>
      </c>
      <c r="C23" s="34">
        <v>801</v>
      </c>
      <c r="D23" s="32"/>
    </row>
    <row r="24" ht="20" customHeight="1" spans="1:4">
      <c r="A24" s="35">
        <v>2</v>
      </c>
      <c r="B24" s="33" t="s">
        <v>27</v>
      </c>
      <c r="C24" s="34">
        <v>1180</v>
      </c>
      <c r="D24" s="32"/>
    </row>
    <row r="25" ht="20" customHeight="1" spans="1:4">
      <c r="A25" s="35">
        <v>3</v>
      </c>
      <c r="B25" s="33" t="s">
        <v>28</v>
      </c>
      <c r="C25" s="34">
        <v>1084.9</v>
      </c>
      <c r="D25" s="32"/>
    </row>
    <row r="26" ht="20" customHeight="1" spans="1:4">
      <c r="A26" s="35">
        <v>4</v>
      </c>
      <c r="B26" s="33" t="s">
        <v>29</v>
      </c>
      <c r="C26" s="38"/>
      <c r="D26" s="32"/>
    </row>
    <row r="27" ht="20" customHeight="1" spans="1:4">
      <c r="A27" s="35">
        <v>5</v>
      </c>
      <c r="B27" s="33" t="s">
        <v>30</v>
      </c>
      <c r="C27" s="34">
        <v>25</v>
      </c>
      <c r="D27" s="32"/>
    </row>
    <row r="28" ht="20" customHeight="1" spans="1:4">
      <c r="A28" s="35">
        <v>6</v>
      </c>
      <c r="B28" s="33" t="s">
        <v>31</v>
      </c>
      <c r="C28" s="34"/>
      <c r="D28" s="32"/>
    </row>
    <row r="29" ht="20" customHeight="1" spans="1:4">
      <c r="A29" s="35">
        <v>7</v>
      </c>
      <c r="B29" s="33" t="s">
        <v>32</v>
      </c>
      <c r="C29" s="34">
        <v>830</v>
      </c>
      <c r="D29" s="32"/>
    </row>
    <row r="30" ht="20" customHeight="1" spans="1:4">
      <c r="A30" s="35">
        <v>8</v>
      </c>
      <c r="B30" s="33" t="s">
        <v>33</v>
      </c>
      <c r="C30" s="34">
        <v>43.91</v>
      </c>
      <c r="D30" s="32"/>
    </row>
    <row r="31" ht="20" customHeight="1" spans="1:4">
      <c r="A31" s="35">
        <v>9</v>
      </c>
      <c r="B31" s="33" t="s">
        <v>34</v>
      </c>
      <c r="C31" s="34">
        <v>186.9</v>
      </c>
      <c r="D31" s="32"/>
    </row>
    <row r="32" ht="20" customHeight="1" spans="1:4">
      <c r="A32" s="35">
        <v>10</v>
      </c>
      <c r="B32" s="33" t="s">
        <v>35</v>
      </c>
      <c r="C32" s="34">
        <v>49.42</v>
      </c>
      <c r="D32" s="32"/>
    </row>
    <row r="33" ht="20" customHeight="1" spans="1:4">
      <c r="A33" s="35">
        <v>11</v>
      </c>
      <c r="B33" s="33" t="s">
        <v>36</v>
      </c>
      <c r="C33" s="34">
        <v>512.8</v>
      </c>
      <c r="D33" s="32"/>
    </row>
    <row r="34" ht="20" customHeight="1" spans="1:4">
      <c r="A34" s="35">
        <v>12</v>
      </c>
      <c r="B34" s="33" t="s">
        <v>37</v>
      </c>
      <c r="C34" s="34"/>
      <c r="D34" s="32"/>
    </row>
    <row r="35" ht="20" customHeight="1" spans="1:4">
      <c r="A35" s="35">
        <v>13</v>
      </c>
      <c r="B35" s="33" t="s">
        <v>38</v>
      </c>
      <c r="C35" s="39"/>
      <c r="D35" s="32"/>
    </row>
    <row r="36" ht="20" customHeight="1" spans="1:4">
      <c r="A36" s="37" t="s">
        <v>39</v>
      </c>
      <c r="B36" s="30" t="s">
        <v>40</v>
      </c>
      <c r="C36" s="31">
        <f>SUM(C37:C38)</f>
        <v>40</v>
      </c>
      <c r="D36" s="32"/>
    </row>
    <row r="37" ht="20" customHeight="1" spans="1:4">
      <c r="A37" s="40">
        <v>1</v>
      </c>
      <c r="B37" s="33" t="s">
        <v>41</v>
      </c>
      <c r="C37" s="34">
        <v>40</v>
      </c>
      <c r="D37" s="32"/>
    </row>
    <row r="38" ht="20" customHeight="1" spans="1:4">
      <c r="A38" s="40">
        <v>2</v>
      </c>
      <c r="B38" s="33" t="s">
        <v>42</v>
      </c>
      <c r="C38" s="31"/>
      <c r="D38" s="32"/>
    </row>
    <row r="39" ht="20" customHeight="1" spans="1:4">
      <c r="A39" s="30" t="s">
        <v>43</v>
      </c>
      <c r="B39" s="30" t="s">
        <v>44</v>
      </c>
      <c r="C39" s="31">
        <f>SUM(C40:C44)</f>
        <v>7274.78966</v>
      </c>
      <c r="D39" s="32"/>
    </row>
    <row r="40" ht="20" customHeight="1" spans="1:4">
      <c r="A40" s="40">
        <v>1</v>
      </c>
      <c r="B40" s="33" t="s">
        <v>45</v>
      </c>
      <c r="C40" s="41">
        <f>1609.2+1210</f>
        <v>2819.2</v>
      </c>
      <c r="D40" s="32"/>
    </row>
    <row r="41" ht="20" customHeight="1" spans="1:4">
      <c r="A41" s="40">
        <v>2</v>
      </c>
      <c r="B41" s="33" t="s">
        <v>46</v>
      </c>
      <c r="C41" s="41"/>
      <c r="D41" s="32"/>
    </row>
    <row r="42" ht="20" customHeight="1" spans="1:4">
      <c r="A42" s="40">
        <v>3</v>
      </c>
      <c r="B42" s="33" t="s">
        <v>47</v>
      </c>
      <c r="C42" s="41">
        <v>4142.47966</v>
      </c>
      <c r="D42" s="32"/>
    </row>
    <row r="43" ht="20" customHeight="1" spans="1:4">
      <c r="A43" s="40">
        <v>4</v>
      </c>
      <c r="B43" s="33" t="s">
        <v>48</v>
      </c>
      <c r="C43" s="41"/>
      <c r="D43" s="32"/>
    </row>
    <row r="44" ht="20" customHeight="1" spans="1:4">
      <c r="A44" s="40">
        <v>5</v>
      </c>
      <c r="B44" s="33" t="s">
        <v>49</v>
      </c>
      <c r="C44" s="41">
        <v>313.11</v>
      </c>
      <c r="D44" s="32"/>
    </row>
    <row r="45" ht="20" customHeight="1" spans="1:4">
      <c r="A45" s="42" t="s">
        <v>50</v>
      </c>
      <c r="B45" s="43"/>
      <c r="C45" s="31">
        <f>C39+C22+C4+C36</f>
        <v>50826.66066</v>
      </c>
      <c r="D45" s="32"/>
    </row>
    <row r="46" ht="20" customHeight="1" spans="3:3">
      <c r="C46" s="44"/>
    </row>
    <row r="47" ht="20" customHeight="1" spans="3:3">
      <c r="C47" s="44"/>
    </row>
    <row r="48" ht="20" customHeight="1" spans="3:3">
      <c r="C48" s="44"/>
    </row>
    <row r="49" ht="20" customHeight="1" spans="3:3">
      <c r="C49" s="44"/>
    </row>
    <row r="50" ht="21" customHeight="1" spans="3:3">
      <c r="C50" s="44"/>
    </row>
    <row r="51" spans="3:3">
      <c r="C51" s="44"/>
    </row>
  </sheetData>
  <mergeCells count="2">
    <mergeCell ref="A1:D1"/>
    <mergeCell ref="A45:B45"/>
  </mergeCells>
  <pageMargins left="0.826388888888889" right="0.751388888888889" top="0.747916666666667" bottom="0.826388888888889" header="0.511805555555556" footer="0.511805555555556"/>
  <pageSetup paperSize="9" orientation="landscape" useFirstPageNumber="1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1"/>
  <sheetViews>
    <sheetView topLeftCell="A79" workbookViewId="0">
      <selection activeCell="Q71" sqref="Q71"/>
    </sheetView>
  </sheetViews>
  <sheetFormatPr defaultColWidth="9" defaultRowHeight="14.4"/>
  <cols>
    <col min="1" max="1" width="5.77777777777778" customWidth="1"/>
    <col min="2" max="2" width="9.33333333333333" customWidth="1"/>
    <col min="3" max="3" width="12.6666666666667" customWidth="1"/>
    <col min="4" max="4" width="9.77777777777778" customWidth="1"/>
    <col min="5" max="5" width="11.8888888888889" customWidth="1"/>
    <col min="6" max="6" width="10.2222222222222" customWidth="1"/>
    <col min="7" max="7" width="1.22222222222222" hidden="1" customWidth="1"/>
    <col min="8" max="9" width="7.33333333333333" hidden="1" customWidth="1"/>
    <col min="10" max="10" width="10.6666666666667" customWidth="1"/>
    <col min="11" max="11" width="11.7777777777778" customWidth="1"/>
    <col min="12" max="12" width="0.222222222222222" hidden="1" customWidth="1"/>
    <col min="13" max="13" width="12.8888888888889" customWidth="1"/>
    <col min="14" max="14" width="28" customWidth="1"/>
  </cols>
  <sheetData>
    <row r="1" ht="40.05" customHeight="1" spans="1:14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ht="28.05" customHeight="1" spans="1:14">
      <c r="A3" s="5" t="s">
        <v>52</v>
      </c>
      <c r="B3" s="5" t="s">
        <v>53</v>
      </c>
      <c r="C3" s="5" t="s">
        <v>54</v>
      </c>
      <c r="D3" s="5" t="s">
        <v>55</v>
      </c>
      <c r="E3" s="5"/>
      <c r="F3" s="5"/>
      <c r="G3" s="5"/>
      <c r="H3" s="5"/>
      <c r="I3" s="5"/>
      <c r="J3" s="5"/>
      <c r="K3" s="5"/>
      <c r="L3" s="5"/>
      <c r="M3" s="5"/>
      <c r="N3" s="15" t="s">
        <v>56</v>
      </c>
    </row>
    <row r="4" ht="34.05" customHeight="1" spans="1:14">
      <c r="A4" s="5"/>
      <c r="B4" s="5"/>
      <c r="C4" s="5"/>
      <c r="D4" s="5" t="s">
        <v>57</v>
      </c>
      <c r="E4" s="5" t="s">
        <v>58</v>
      </c>
      <c r="F4" s="5" t="s">
        <v>59</v>
      </c>
      <c r="G4" s="5"/>
      <c r="H4" s="5"/>
      <c r="I4" s="5"/>
      <c r="J4" s="5" t="s">
        <v>60</v>
      </c>
      <c r="K4" s="5" t="s">
        <v>61</v>
      </c>
      <c r="L4" s="5"/>
      <c r="M4" s="5" t="s">
        <v>62</v>
      </c>
      <c r="N4" s="16"/>
    </row>
    <row r="5" ht="34.05" customHeight="1" spans="1:14">
      <c r="A5" s="6" t="s">
        <v>63</v>
      </c>
      <c r="B5" s="7"/>
      <c r="C5" s="8"/>
      <c r="D5" s="5">
        <f t="shared" ref="D5:M5" si="0">D12+D17+D21+D25+D30+D34+D40+D44+D48+D52+D56+D60+D64+D68+D78+D79</f>
        <v>36028290</v>
      </c>
      <c r="E5" s="5">
        <f>F5+G5+H5+I5+J5+K5</f>
        <v>20339926</v>
      </c>
      <c r="F5" s="5">
        <f t="shared" si="0"/>
        <v>9480200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10000000</v>
      </c>
      <c r="K5" s="5">
        <f t="shared" si="0"/>
        <v>859726</v>
      </c>
      <c r="L5" s="5">
        <f t="shared" si="0"/>
        <v>0</v>
      </c>
      <c r="M5" s="5">
        <f t="shared" si="0"/>
        <v>56368216</v>
      </c>
      <c r="N5" s="16"/>
    </row>
    <row r="6" ht="40.05" customHeight="1" spans="1:14">
      <c r="A6" s="9" t="s">
        <v>64</v>
      </c>
      <c r="B6" s="10" t="s">
        <v>65</v>
      </c>
      <c r="C6" s="9" t="s">
        <v>66</v>
      </c>
      <c r="D6" s="10">
        <v>1200000</v>
      </c>
      <c r="E6" s="10"/>
      <c r="F6" s="10"/>
      <c r="G6" s="10"/>
      <c r="H6" s="10"/>
      <c r="I6" s="10"/>
      <c r="J6" s="10"/>
      <c r="K6" s="10"/>
      <c r="L6" s="10"/>
      <c r="M6" s="10">
        <f t="shared" ref="M6:M8" si="1">D6+F6+G6+H6+I6+J6+K6</f>
        <v>1200000</v>
      </c>
      <c r="N6" s="17" t="s">
        <v>67</v>
      </c>
    </row>
    <row r="7" ht="28.05" customHeight="1" spans="1:14">
      <c r="A7" s="9" t="s">
        <v>64</v>
      </c>
      <c r="B7" s="10"/>
      <c r="C7" s="10" t="s">
        <v>68</v>
      </c>
      <c r="D7" s="10"/>
      <c r="E7" s="10"/>
      <c r="F7" s="10">
        <v>794000</v>
      </c>
      <c r="G7" s="10"/>
      <c r="H7" s="10"/>
      <c r="I7" s="10"/>
      <c r="J7" s="10"/>
      <c r="K7" s="10"/>
      <c r="L7" s="10"/>
      <c r="M7" s="10">
        <f t="shared" si="1"/>
        <v>794000</v>
      </c>
      <c r="N7" s="17" t="s">
        <v>69</v>
      </c>
    </row>
    <row r="8" ht="57" customHeight="1" spans="1:14">
      <c r="A8" s="9" t="s">
        <v>70</v>
      </c>
      <c r="B8" s="10"/>
      <c r="C8" s="9" t="s">
        <v>71</v>
      </c>
      <c r="D8" s="10"/>
      <c r="E8" s="10"/>
      <c r="F8" s="10">
        <v>2246500</v>
      </c>
      <c r="G8" s="10"/>
      <c r="H8" s="10"/>
      <c r="I8" s="10"/>
      <c r="J8" s="10"/>
      <c r="K8" s="10"/>
      <c r="L8" s="10"/>
      <c r="M8" s="10">
        <f t="shared" si="1"/>
        <v>2246500</v>
      </c>
      <c r="N8" s="17" t="s">
        <v>72</v>
      </c>
    </row>
    <row r="9" ht="45" customHeight="1" spans="1:14">
      <c r="A9" s="9" t="s">
        <v>73</v>
      </c>
      <c r="B9" s="10"/>
      <c r="C9" s="9" t="s">
        <v>74</v>
      </c>
      <c r="D9" s="10">
        <v>9453980</v>
      </c>
      <c r="E9" s="10"/>
      <c r="F9" s="10"/>
      <c r="G9" s="10"/>
      <c r="H9" s="10"/>
      <c r="I9" s="10"/>
      <c r="J9" s="10"/>
      <c r="K9" s="10"/>
      <c r="L9" s="10"/>
      <c r="M9" s="10"/>
      <c r="N9" s="17" t="s">
        <v>75</v>
      </c>
    </row>
    <row r="10" ht="45" customHeight="1" spans="1:14">
      <c r="A10" s="9"/>
      <c r="B10" s="10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7"/>
    </row>
    <row r="11" ht="28.05" customHeight="1" spans="1:1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>
        <f t="shared" ref="M11:M15" si="2">D11+F11+G11+H11+I11+J11+K11</f>
        <v>0</v>
      </c>
      <c r="N11" s="17"/>
    </row>
    <row r="12" ht="28.05" customHeight="1" spans="1:14">
      <c r="A12" s="11" t="s">
        <v>76</v>
      </c>
      <c r="B12" s="12"/>
      <c r="C12" s="13"/>
      <c r="D12" s="10">
        <f>SUM(D6:D11)</f>
        <v>10653980</v>
      </c>
      <c r="E12" s="10"/>
      <c r="F12" s="10">
        <f t="shared" ref="F12:K12" si="3">SUM(F6:F11)</f>
        <v>3040500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/>
      <c r="M12" s="10">
        <f t="shared" si="2"/>
        <v>13694480</v>
      </c>
      <c r="N12" s="17"/>
    </row>
    <row r="13" ht="28.05" customHeight="1" spans="1:14">
      <c r="A13" s="9" t="s">
        <v>64</v>
      </c>
      <c r="B13" s="10" t="s">
        <v>77</v>
      </c>
      <c r="C13" s="10" t="s">
        <v>78</v>
      </c>
      <c r="D13" s="10">
        <v>300000</v>
      </c>
      <c r="E13" s="10"/>
      <c r="F13" s="10"/>
      <c r="G13" s="10"/>
      <c r="H13" s="10"/>
      <c r="I13" s="10"/>
      <c r="J13" s="10"/>
      <c r="K13" s="10"/>
      <c r="L13" s="10"/>
      <c r="M13" s="10">
        <f t="shared" si="2"/>
        <v>300000</v>
      </c>
      <c r="N13" s="17" t="s">
        <v>67</v>
      </c>
    </row>
    <row r="14" ht="28.05" customHeight="1" spans="1:14">
      <c r="A14" s="9" t="s">
        <v>64</v>
      </c>
      <c r="B14" s="10"/>
      <c r="C14" s="9" t="s">
        <v>79</v>
      </c>
      <c r="D14" s="10"/>
      <c r="E14" s="10"/>
      <c r="F14" s="10">
        <v>945000</v>
      </c>
      <c r="G14" s="10"/>
      <c r="H14" s="10"/>
      <c r="I14" s="10"/>
      <c r="J14" s="10"/>
      <c r="K14" s="10"/>
      <c r="L14" s="10"/>
      <c r="M14" s="10">
        <f t="shared" si="2"/>
        <v>945000</v>
      </c>
      <c r="N14" s="17" t="s">
        <v>80</v>
      </c>
    </row>
    <row r="15" ht="28.05" customHeight="1" spans="1:14">
      <c r="A15" s="10" t="s">
        <v>73</v>
      </c>
      <c r="B15" s="10"/>
      <c r="C15" s="9" t="s">
        <v>81</v>
      </c>
      <c r="D15" s="10">
        <v>50000</v>
      </c>
      <c r="E15" s="10"/>
      <c r="F15" s="10"/>
      <c r="G15" s="10"/>
      <c r="H15" s="10"/>
      <c r="I15" s="10"/>
      <c r="J15" s="10"/>
      <c r="K15" s="10"/>
      <c r="L15" s="10"/>
      <c r="M15" s="10">
        <f t="shared" si="2"/>
        <v>50000</v>
      </c>
      <c r="N15" s="17" t="s">
        <v>82</v>
      </c>
    </row>
    <row r="16" ht="28.05" customHeight="1" spans="1:1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/>
    </row>
    <row r="17" ht="28.05" customHeight="1" spans="1:14">
      <c r="A17" s="11" t="s">
        <v>76</v>
      </c>
      <c r="B17" s="12"/>
      <c r="C17" s="13"/>
      <c r="D17" s="10">
        <f>SUM(D13:D16)</f>
        <v>350000</v>
      </c>
      <c r="E17" s="10"/>
      <c r="F17" s="10">
        <f t="shared" ref="F17:K17" si="4">SUM(F13:F16)</f>
        <v>945000</v>
      </c>
      <c r="G17" s="10">
        <f t="shared" si="4"/>
        <v>0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/>
      <c r="M17" s="10">
        <f t="shared" ref="M17:M27" si="5">D17+F17+G17+H17+I17+J17+K17</f>
        <v>1295000</v>
      </c>
      <c r="N17" s="17"/>
    </row>
    <row r="18" ht="28.05" customHeight="1" spans="1:14">
      <c r="A18" s="9" t="s">
        <v>64</v>
      </c>
      <c r="B18" s="9" t="s">
        <v>83</v>
      </c>
      <c r="C18" s="9" t="s">
        <v>84</v>
      </c>
      <c r="D18" s="9">
        <v>1500000</v>
      </c>
      <c r="E18" s="9"/>
      <c r="F18" s="9"/>
      <c r="G18" s="9"/>
      <c r="H18" s="9"/>
      <c r="I18" s="9"/>
      <c r="J18" s="9"/>
      <c r="K18" s="9"/>
      <c r="L18" s="9"/>
      <c r="M18" s="10">
        <f t="shared" si="5"/>
        <v>1500000</v>
      </c>
      <c r="N18" s="17" t="s">
        <v>85</v>
      </c>
    </row>
    <row r="19" ht="46.95" customHeight="1" spans="1:14">
      <c r="A19" s="10" t="s">
        <v>73</v>
      </c>
      <c r="B19" s="10"/>
      <c r="C19" s="9" t="s">
        <v>86</v>
      </c>
      <c r="D19" s="10">
        <v>10308350</v>
      </c>
      <c r="E19" s="10"/>
      <c r="F19" s="10"/>
      <c r="G19" s="10"/>
      <c r="H19" s="10"/>
      <c r="I19" s="10"/>
      <c r="J19" s="10"/>
      <c r="K19" s="10"/>
      <c r="L19" s="10"/>
      <c r="M19" s="10">
        <f t="shared" si="5"/>
        <v>10308350</v>
      </c>
      <c r="N19" s="17" t="s">
        <v>87</v>
      </c>
    </row>
    <row r="20" ht="28.05" customHeight="1" spans="1:1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>
        <f t="shared" si="5"/>
        <v>0</v>
      </c>
      <c r="N20" s="10"/>
    </row>
    <row r="21" ht="28.05" customHeight="1" spans="1:14">
      <c r="A21" s="11" t="s">
        <v>88</v>
      </c>
      <c r="B21" s="12"/>
      <c r="C21" s="13"/>
      <c r="D21" s="10">
        <f>SUM(D18:D20)</f>
        <v>11808350</v>
      </c>
      <c r="E21" s="10"/>
      <c r="F21" s="10">
        <f t="shared" ref="F21:K21" si="6">SUM(F18:F20)</f>
        <v>0</v>
      </c>
      <c r="G21" s="10">
        <f t="shared" si="6"/>
        <v>0</v>
      </c>
      <c r="H21" s="10">
        <f t="shared" si="6"/>
        <v>0</v>
      </c>
      <c r="I21" s="10">
        <f t="shared" si="6"/>
        <v>0</v>
      </c>
      <c r="J21" s="10">
        <f t="shared" si="6"/>
        <v>0</v>
      </c>
      <c r="K21" s="10">
        <f t="shared" si="6"/>
        <v>0</v>
      </c>
      <c r="L21" s="10"/>
      <c r="M21" s="10">
        <f t="shared" si="5"/>
        <v>11808350</v>
      </c>
      <c r="N21" s="10"/>
    </row>
    <row r="22" ht="28.05" customHeight="1" spans="1:14">
      <c r="A22" s="9" t="s">
        <v>64</v>
      </c>
      <c r="B22" s="9" t="s">
        <v>89</v>
      </c>
      <c r="C22" s="10"/>
      <c r="D22" s="9">
        <v>1500000</v>
      </c>
      <c r="E22" s="9"/>
      <c r="F22" s="9"/>
      <c r="G22" s="9"/>
      <c r="H22" s="9"/>
      <c r="I22" s="9"/>
      <c r="J22" s="9"/>
      <c r="K22" s="9"/>
      <c r="L22" s="9"/>
      <c r="M22" s="10">
        <f t="shared" si="5"/>
        <v>1500000</v>
      </c>
      <c r="N22" s="9" t="s">
        <v>90</v>
      </c>
    </row>
    <row r="23" ht="28.05" customHeight="1" spans="1:14">
      <c r="A23" s="10" t="s">
        <v>73</v>
      </c>
      <c r="B23" s="10"/>
      <c r="C23" s="9" t="s">
        <v>91</v>
      </c>
      <c r="D23" s="10">
        <v>5204760</v>
      </c>
      <c r="E23" s="10"/>
      <c r="F23" s="10"/>
      <c r="G23" s="10"/>
      <c r="H23" s="10"/>
      <c r="I23" s="10"/>
      <c r="J23" s="10"/>
      <c r="K23" s="10"/>
      <c r="L23" s="10"/>
      <c r="M23" s="10">
        <f t="shared" si="5"/>
        <v>5204760</v>
      </c>
      <c r="N23" s="10"/>
    </row>
    <row r="24" ht="28.05" customHeight="1" spans="1:1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>
        <f t="shared" si="5"/>
        <v>0</v>
      </c>
      <c r="N24" s="10"/>
    </row>
    <row r="25" ht="28.05" customHeight="1" spans="1:14">
      <c r="A25" s="11" t="s">
        <v>88</v>
      </c>
      <c r="B25" s="12"/>
      <c r="C25" s="13"/>
      <c r="D25" s="10">
        <f>SUM(D22:D24)</f>
        <v>6704760</v>
      </c>
      <c r="E25" s="10"/>
      <c r="F25" s="10">
        <f t="shared" ref="F25:K25" si="7">SUM(F22:F24)</f>
        <v>0</v>
      </c>
      <c r="G25" s="10">
        <f t="shared" si="7"/>
        <v>0</v>
      </c>
      <c r="H25" s="10">
        <f t="shared" si="7"/>
        <v>0</v>
      </c>
      <c r="I25" s="10">
        <f t="shared" si="7"/>
        <v>0</v>
      </c>
      <c r="J25" s="10">
        <f t="shared" si="7"/>
        <v>0</v>
      </c>
      <c r="K25" s="10">
        <f t="shared" si="7"/>
        <v>0</v>
      </c>
      <c r="L25" s="10"/>
      <c r="M25" s="10">
        <f t="shared" si="5"/>
        <v>6704760</v>
      </c>
      <c r="N25" s="10"/>
    </row>
    <row r="26" ht="28.05" customHeight="1" spans="1:14">
      <c r="A26" s="9" t="s">
        <v>64</v>
      </c>
      <c r="B26" s="9" t="s">
        <v>92</v>
      </c>
      <c r="C26" s="9" t="s">
        <v>93</v>
      </c>
      <c r="D26" s="10">
        <v>300000</v>
      </c>
      <c r="E26" s="10"/>
      <c r="F26" s="9"/>
      <c r="G26" s="9"/>
      <c r="H26" s="9"/>
      <c r="I26" s="9"/>
      <c r="J26" s="9"/>
      <c r="K26" s="9"/>
      <c r="L26" s="9"/>
      <c r="M26" s="10">
        <f t="shared" si="5"/>
        <v>300000</v>
      </c>
      <c r="N26" s="9" t="s">
        <v>94</v>
      </c>
    </row>
    <row r="27" ht="28.05" customHeight="1" spans="1:14">
      <c r="A27" s="9" t="s">
        <v>70</v>
      </c>
      <c r="B27" s="10"/>
      <c r="C27" s="9" t="s">
        <v>95</v>
      </c>
      <c r="D27" s="10"/>
      <c r="E27" s="10"/>
      <c r="F27" s="10">
        <v>850500</v>
      </c>
      <c r="G27" s="10"/>
      <c r="H27" s="10"/>
      <c r="I27" s="10"/>
      <c r="J27" s="10"/>
      <c r="K27" s="10"/>
      <c r="L27" s="10"/>
      <c r="M27" s="10">
        <f t="shared" si="5"/>
        <v>850500</v>
      </c>
      <c r="N27" s="9" t="s">
        <v>96</v>
      </c>
    </row>
    <row r="28" ht="28.05" customHeight="1" spans="1:14">
      <c r="A28" s="9" t="s">
        <v>73</v>
      </c>
      <c r="B28" s="10"/>
      <c r="C28" s="9" t="s">
        <v>97</v>
      </c>
      <c r="D28" s="10">
        <v>880000</v>
      </c>
      <c r="E28" s="10"/>
      <c r="F28" s="10"/>
      <c r="G28" s="10"/>
      <c r="H28" s="10"/>
      <c r="I28" s="10"/>
      <c r="J28" s="10"/>
      <c r="K28" s="10"/>
      <c r="L28" s="10"/>
      <c r="M28" s="10"/>
      <c r="N28" s="9"/>
    </row>
    <row r="29" ht="28.05" customHeight="1" spans="1:1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f t="shared" ref="M29:M31" si="8">D29+F29+G29+H29+I29+J29+K29</f>
        <v>0</v>
      </c>
      <c r="N29" s="10"/>
    </row>
    <row r="30" ht="28.05" customHeight="1" spans="1:14">
      <c r="A30" s="11" t="s">
        <v>88</v>
      </c>
      <c r="B30" s="12"/>
      <c r="C30" s="13"/>
      <c r="D30" s="10">
        <f>SUM(D26:D29)</f>
        <v>1180000</v>
      </c>
      <c r="E30" s="10"/>
      <c r="F30" s="10">
        <f t="shared" ref="F30:K30" si="9">SUM(F26:F29)</f>
        <v>850500</v>
      </c>
      <c r="G30" s="10">
        <f t="shared" si="9"/>
        <v>0</v>
      </c>
      <c r="H30" s="10">
        <f t="shared" si="9"/>
        <v>0</v>
      </c>
      <c r="I30" s="10">
        <f t="shared" si="9"/>
        <v>0</v>
      </c>
      <c r="J30" s="10">
        <f t="shared" si="9"/>
        <v>0</v>
      </c>
      <c r="K30" s="10">
        <f t="shared" si="9"/>
        <v>0</v>
      </c>
      <c r="L30" s="10"/>
      <c r="M30" s="10">
        <f t="shared" si="8"/>
        <v>2030500</v>
      </c>
      <c r="N30" s="10"/>
    </row>
    <row r="31" ht="28.05" customHeight="1" spans="1:14">
      <c r="A31" s="9" t="s">
        <v>64</v>
      </c>
      <c r="B31" s="9" t="s">
        <v>98</v>
      </c>
      <c r="C31" s="9" t="s">
        <v>99</v>
      </c>
      <c r="D31" s="10">
        <v>900000</v>
      </c>
      <c r="E31" s="10"/>
      <c r="F31" s="10"/>
      <c r="G31" s="10"/>
      <c r="H31" s="10"/>
      <c r="I31" s="10"/>
      <c r="J31" s="10"/>
      <c r="K31" s="10"/>
      <c r="L31" s="10"/>
      <c r="M31" s="10">
        <f t="shared" si="8"/>
        <v>900000</v>
      </c>
      <c r="N31" s="9" t="s">
        <v>100</v>
      </c>
    </row>
    <row r="32" ht="28.05" customHeight="1" spans="1:14">
      <c r="A32" s="9" t="s">
        <v>73</v>
      </c>
      <c r="B32" s="9"/>
      <c r="C32" s="9" t="s">
        <v>101</v>
      </c>
      <c r="D32" s="10">
        <v>2281200</v>
      </c>
      <c r="E32" s="10"/>
      <c r="F32" s="10"/>
      <c r="G32" s="10"/>
      <c r="H32" s="10"/>
      <c r="I32" s="10"/>
      <c r="J32" s="10"/>
      <c r="K32" s="10"/>
      <c r="L32" s="10"/>
      <c r="M32" s="10"/>
      <c r="N32" s="9" t="s">
        <v>102</v>
      </c>
    </row>
    <row r="33" ht="28.05" customHeight="1" spans="1:1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f t="shared" ref="M33:M36" si="10">D33+F33+G33+H33+I33+J33+K33</f>
        <v>0</v>
      </c>
      <c r="N33" s="10"/>
    </row>
    <row r="34" ht="28.05" customHeight="1" spans="1:14">
      <c r="A34" s="11" t="s">
        <v>88</v>
      </c>
      <c r="B34" s="12"/>
      <c r="C34" s="13"/>
      <c r="D34" s="10">
        <f>SUM(D31:D33)</f>
        <v>3181200</v>
      </c>
      <c r="E34" s="10"/>
      <c r="F34" s="10">
        <f t="shared" ref="F34:K34" si="11">SUM(F31:F33)</f>
        <v>0</v>
      </c>
      <c r="G34" s="10">
        <f t="shared" si="11"/>
        <v>0</v>
      </c>
      <c r="H34" s="10">
        <f t="shared" si="11"/>
        <v>0</v>
      </c>
      <c r="I34" s="10">
        <f t="shared" si="11"/>
        <v>0</v>
      </c>
      <c r="J34" s="10">
        <f t="shared" si="11"/>
        <v>0</v>
      </c>
      <c r="K34" s="10">
        <f t="shared" si="11"/>
        <v>0</v>
      </c>
      <c r="L34" s="10"/>
      <c r="M34" s="10">
        <f t="shared" si="10"/>
        <v>3181200</v>
      </c>
      <c r="N34" s="10"/>
    </row>
    <row r="35" ht="28.05" customHeight="1" spans="1:14">
      <c r="A35" s="9" t="s">
        <v>64</v>
      </c>
      <c r="B35" s="9" t="s">
        <v>103</v>
      </c>
      <c r="C35" s="9" t="s">
        <v>104</v>
      </c>
      <c r="D35" s="10">
        <v>300000</v>
      </c>
      <c r="E35" s="10"/>
      <c r="F35" s="10"/>
      <c r="G35" s="10"/>
      <c r="H35" s="10"/>
      <c r="I35" s="10"/>
      <c r="J35" s="10"/>
      <c r="K35" s="10"/>
      <c r="L35" s="10"/>
      <c r="M35" s="10">
        <f t="shared" si="10"/>
        <v>300000</v>
      </c>
      <c r="N35" s="9" t="s">
        <v>105</v>
      </c>
    </row>
    <row r="36" ht="28.05" customHeight="1" spans="1:14">
      <c r="A36" s="10" t="s">
        <v>73</v>
      </c>
      <c r="B36" s="10"/>
      <c r="C36" s="9" t="s">
        <v>106</v>
      </c>
      <c r="D36" s="10">
        <v>1850000</v>
      </c>
      <c r="E36" s="10"/>
      <c r="F36" s="10"/>
      <c r="G36" s="10"/>
      <c r="H36" s="10"/>
      <c r="I36" s="10"/>
      <c r="J36" s="10"/>
      <c r="K36" s="10"/>
      <c r="L36" s="10"/>
      <c r="M36" s="10">
        <f t="shared" si="10"/>
        <v>1850000</v>
      </c>
      <c r="N36" s="10"/>
    </row>
    <row r="37" ht="28.05" customHeight="1" spans="1:14">
      <c r="A37" s="10"/>
      <c r="B37" s="10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ht="28.05" customHeight="1" spans="1:14">
      <c r="A38" s="10"/>
      <c r="B38" s="10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ht="28.05" customHeight="1" spans="1:1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>
        <f t="shared" ref="M39:M68" si="12">D39+F39+G39+H39+I39+J39+K39</f>
        <v>0</v>
      </c>
      <c r="N39" s="10"/>
    </row>
    <row r="40" ht="28.05" customHeight="1" spans="1:14">
      <c r="A40" s="11" t="s">
        <v>88</v>
      </c>
      <c r="B40" s="12"/>
      <c r="C40" s="13"/>
      <c r="D40" s="14">
        <f>SUM(D35:D39)</f>
        <v>2150000</v>
      </c>
      <c r="E40" s="14"/>
      <c r="F40" s="14">
        <f t="shared" ref="F40:K40" si="13">SUM(F35:F39)</f>
        <v>0</v>
      </c>
      <c r="G40" s="14">
        <f t="shared" si="13"/>
        <v>0</v>
      </c>
      <c r="H40" s="14">
        <f t="shared" si="13"/>
        <v>0</v>
      </c>
      <c r="I40" s="14">
        <f t="shared" si="13"/>
        <v>0</v>
      </c>
      <c r="J40" s="14">
        <f t="shared" si="13"/>
        <v>0</v>
      </c>
      <c r="K40" s="14">
        <f t="shared" si="13"/>
        <v>0</v>
      </c>
      <c r="L40" s="14"/>
      <c r="M40" s="10">
        <f t="shared" si="12"/>
        <v>2150000</v>
      </c>
      <c r="N40" s="14"/>
    </row>
    <row r="41" ht="28.05" customHeight="1" spans="1:14">
      <c r="A41" s="9" t="s">
        <v>70</v>
      </c>
      <c r="B41" s="9" t="s">
        <v>107</v>
      </c>
      <c r="C41" s="9" t="s">
        <v>108</v>
      </c>
      <c r="D41" s="10"/>
      <c r="E41" s="10"/>
      <c r="F41" s="10">
        <v>456000</v>
      </c>
      <c r="G41" s="10"/>
      <c r="H41" s="10"/>
      <c r="I41" s="10"/>
      <c r="J41" s="10"/>
      <c r="K41" s="10"/>
      <c r="L41" s="10"/>
      <c r="M41" s="10">
        <f t="shared" si="12"/>
        <v>456000</v>
      </c>
      <c r="N41" s="9" t="s">
        <v>109</v>
      </c>
    </row>
    <row r="42" ht="28.05" customHeight="1" spans="1:1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>
        <f t="shared" si="12"/>
        <v>0</v>
      </c>
      <c r="N42" s="10"/>
    </row>
    <row r="43" ht="28.05" customHeight="1" spans="1:1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>
        <f t="shared" si="12"/>
        <v>0</v>
      </c>
      <c r="N43" s="10"/>
    </row>
    <row r="44" ht="28.05" customHeight="1" spans="1:14">
      <c r="A44" s="11" t="s">
        <v>88</v>
      </c>
      <c r="B44" s="12"/>
      <c r="C44" s="13"/>
      <c r="D44" s="14">
        <f>SUM(D41:D43)</f>
        <v>0</v>
      </c>
      <c r="E44" s="14"/>
      <c r="F44" s="14">
        <f t="shared" ref="F44:K44" si="14">SUM(F41:F43)</f>
        <v>456000</v>
      </c>
      <c r="G44" s="14">
        <f t="shared" si="14"/>
        <v>0</v>
      </c>
      <c r="H44" s="14">
        <f t="shared" si="14"/>
        <v>0</v>
      </c>
      <c r="I44" s="14">
        <f t="shared" si="14"/>
        <v>0</v>
      </c>
      <c r="J44" s="14">
        <f t="shared" si="14"/>
        <v>0</v>
      </c>
      <c r="K44" s="14">
        <f t="shared" si="14"/>
        <v>0</v>
      </c>
      <c r="L44" s="14"/>
      <c r="M44" s="10">
        <f t="shared" si="12"/>
        <v>456000</v>
      </c>
      <c r="N44" s="14"/>
    </row>
    <row r="45" ht="28.05" customHeight="1" spans="1:14">
      <c r="A45" s="9" t="s">
        <v>70</v>
      </c>
      <c r="B45" s="9" t="s">
        <v>110</v>
      </c>
      <c r="C45" s="9" t="s">
        <v>111</v>
      </c>
      <c r="D45" s="10"/>
      <c r="E45" s="10"/>
      <c r="F45" s="10">
        <v>399000</v>
      </c>
      <c r="G45" s="10"/>
      <c r="H45" s="10"/>
      <c r="I45" s="10"/>
      <c r="J45" s="10"/>
      <c r="K45" s="10"/>
      <c r="L45" s="10"/>
      <c r="M45" s="10">
        <f t="shared" si="12"/>
        <v>399000</v>
      </c>
      <c r="N45" s="9" t="s">
        <v>112</v>
      </c>
    </row>
    <row r="46" ht="28.05" customHeight="1" spans="1:1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>
        <f t="shared" si="12"/>
        <v>0</v>
      </c>
      <c r="N46" s="10"/>
    </row>
    <row r="47" ht="28.05" customHeight="1" spans="1:1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>
        <f t="shared" si="12"/>
        <v>0</v>
      </c>
      <c r="N47" s="10"/>
    </row>
    <row r="48" ht="28.05" customHeight="1" spans="1:14">
      <c r="A48" s="11" t="s">
        <v>88</v>
      </c>
      <c r="B48" s="12"/>
      <c r="C48" s="13"/>
      <c r="D48" s="14">
        <f>SUM(D45:D47)</f>
        <v>0</v>
      </c>
      <c r="E48" s="14"/>
      <c r="F48" s="14">
        <f t="shared" ref="F48:K48" si="15">SUM(F45:F47)</f>
        <v>399000</v>
      </c>
      <c r="G48" s="14">
        <f t="shared" si="15"/>
        <v>0</v>
      </c>
      <c r="H48" s="14">
        <f t="shared" si="15"/>
        <v>0</v>
      </c>
      <c r="I48" s="14">
        <f t="shared" si="15"/>
        <v>0</v>
      </c>
      <c r="J48" s="14">
        <f t="shared" si="15"/>
        <v>0</v>
      </c>
      <c r="K48" s="14">
        <f t="shared" si="15"/>
        <v>0</v>
      </c>
      <c r="L48" s="14"/>
      <c r="M48" s="10">
        <f t="shared" si="12"/>
        <v>399000</v>
      </c>
      <c r="N48" s="14"/>
    </row>
    <row r="49" ht="28.05" customHeight="1" spans="1:14">
      <c r="A49" s="9" t="s">
        <v>70</v>
      </c>
      <c r="B49" s="9" t="s">
        <v>113</v>
      </c>
      <c r="C49" s="9" t="s">
        <v>114</v>
      </c>
      <c r="D49" s="10"/>
      <c r="E49" s="10"/>
      <c r="F49" s="10">
        <v>699500</v>
      </c>
      <c r="G49" s="10"/>
      <c r="H49" s="10"/>
      <c r="I49" s="10"/>
      <c r="J49" s="10"/>
      <c r="K49" s="10"/>
      <c r="L49" s="10"/>
      <c r="M49" s="10">
        <f t="shared" si="12"/>
        <v>699500</v>
      </c>
      <c r="N49" s="9" t="s">
        <v>115</v>
      </c>
    </row>
    <row r="50" ht="28.05" customHeight="1" spans="1:1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>
        <f t="shared" si="12"/>
        <v>0</v>
      </c>
      <c r="N50" s="10"/>
    </row>
    <row r="51" ht="28.05" customHeight="1" spans="1:1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>
        <f t="shared" si="12"/>
        <v>0</v>
      </c>
      <c r="N51" s="10"/>
    </row>
    <row r="52" ht="28.05" customHeight="1" spans="1:14">
      <c r="A52" s="11" t="s">
        <v>88</v>
      </c>
      <c r="B52" s="12"/>
      <c r="C52" s="13"/>
      <c r="D52" s="14">
        <f>SUM(D49:D51)</f>
        <v>0</v>
      </c>
      <c r="E52" s="14"/>
      <c r="F52" s="14">
        <f t="shared" ref="F52:K52" si="16">SUM(F49:F51)</f>
        <v>699500</v>
      </c>
      <c r="G52" s="14">
        <f t="shared" si="16"/>
        <v>0</v>
      </c>
      <c r="H52" s="14">
        <f t="shared" si="16"/>
        <v>0</v>
      </c>
      <c r="I52" s="14">
        <f t="shared" si="16"/>
        <v>0</v>
      </c>
      <c r="J52" s="14">
        <f t="shared" si="16"/>
        <v>0</v>
      </c>
      <c r="K52" s="14">
        <f t="shared" si="16"/>
        <v>0</v>
      </c>
      <c r="L52" s="14"/>
      <c r="M52" s="10">
        <f t="shared" si="12"/>
        <v>699500</v>
      </c>
      <c r="N52" s="14"/>
    </row>
    <row r="53" ht="28.05" customHeight="1" spans="1:14">
      <c r="A53" s="9" t="s">
        <v>70</v>
      </c>
      <c r="B53" s="9" t="s">
        <v>116</v>
      </c>
      <c r="C53" s="9" t="s">
        <v>117</v>
      </c>
      <c r="D53" s="10"/>
      <c r="E53" s="10"/>
      <c r="F53" s="10">
        <v>657500</v>
      </c>
      <c r="G53" s="10"/>
      <c r="H53" s="10"/>
      <c r="I53" s="10"/>
      <c r="J53" s="10"/>
      <c r="K53" s="10"/>
      <c r="L53" s="10"/>
      <c r="M53" s="10">
        <f t="shared" si="12"/>
        <v>657500</v>
      </c>
      <c r="N53" s="9" t="s">
        <v>118</v>
      </c>
    </row>
    <row r="54" ht="28.05" customHeight="1" spans="1:1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>
        <f t="shared" si="12"/>
        <v>0</v>
      </c>
      <c r="N54" s="10"/>
    </row>
    <row r="55" ht="28.05" customHeight="1" spans="1:1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>
        <f t="shared" si="12"/>
        <v>0</v>
      </c>
      <c r="N55" s="10"/>
    </row>
    <row r="56" ht="28.05" customHeight="1" spans="1:14">
      <c r="A56" s="11" t="s">
        <v>88</v>
      </c>
      <c r="B56" s="12"/>
      <c r="C56" s="13"/>
      <c r="D56" s="14">
        <f>SUM(D53:D55)</f>
        <v>0</v>
      </c>
      <c r="E56" s="14"/>
      <c r="F56" s="14">
        <f t="shared" ref="F56:K56" si="17">SUM(F53:F55)</f>
        <v>657500</v>
      </c>
      <c r="G56" s="14">
        <f t="shared" si="17"/>
        <v>0</v>
      </c>
      <c r="H56" s="14">
        <f t="shared" si="17"/>
        <v>0</v>
      </c>
      <c r="I56" s="14">
        <f t="shared" si="17"/>
        <v>0</v>
      </c>
      <c r="J56" s="14">
        <f t="shared" si="17"/>
        <v>0</v>
      </c>
      <c r="K56" s="14">
        <f t="shared" si="17"/>
        <v>0</v>
      </c>
      <c r="L56" s="14"/>
      <c r="M56" s="10">
        <f t="shared" si="12"/>
        <v>657500</v>
      </c>
      <c r="N56" s="14"/>
    </row>
    <row r="57" ht="28.05" customHeight="1" spans="1:14">
      <c r="A57" s="9" t="s">
        <v>70</v>
      </c>
      <c r="B57" s="9" t="s">
        <v>119</v>
      </c>
      <c r="C57" s="9" t="s">
        <v>120</v>
      </c>
      <c r="D57" s="10"/>
      <c r="E57" s="10"/>
      <c r="F57" s="10">
        <v>422000</v>
      </c>
      <c r="G57" s="10"/>
      <c r="H57" s="10"/>
      <c r="I57" s="10"/>
      <c r="J57" s="10"/>
      <c r="K57" s="10"/>
      <c r="L57" s="10"/>
      <c r="M57" s="10">
        <f t="shared" si="12"/>
        <v>422000</v>
      </c>
      <c r="N57" s="9" t="s">
        <v>121</v>
      </c>
    </row>
    <row r="58" ht="28.05" customHeight="1" spans="1:1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>
        <f t="shared" si="12"/>
        <v>0</v>
      </c>
      <c r="N58" s="10"/>
    </row>
    <row r="59" ht="28.05" customHeight="1" spans="1:1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>
        <f t="shared" si="12"/>
        <v>0</v>
      </c>
      <c r="N59" s="10"/>
    </row>
    <row r="60" ht="28.05" customHeight="1" spans="1:14">
      <c r="A60" s="11" t="s">
        <v>88</v>
      </c>
      <c r="B60" s="12"/>
      <c r="C60" s="13"/>
      <c r="D60" s="14">
        <f>SUM(D57:D59)</f>
        <v>0</v>
      </c>
      <c r="E60" s="14"/>
      <c r="F60" s="14">
        <f t="shared" ref="F60:K60" si="18">SUM(F57:F59)</f>
        <v>422000</v>
      </c>
      <c r="G60" s="14">
        <f t="shared" si="18"/>
        <v>0</v>
      </c>
      <c r="H60" s="14">
        <f t="shared" si="18"/>
        <v>0</v>
      </c>
      <c r="I60" s="14">
        <f t="shared" si="18"/>
        <v>0</v>
      </c>
      <c r="J60" s="14">
        <f t="shared" si="18"/>
        <v>0</v>
      </c>
      <c r="K60" s="14">
        <f t="shared" si="18"/>
        <v>0</v>
      </c>
      <c r="L60" s="14"/>
      <c r="M60" s="10">
        <f t="shared" si="12"/>
        <v>422000</v>
      </c>
      <c r="N60" s="14"/>
    </row>
    <row r="61" ht="28.05" customHeight="1" spans="1:14">
      <c r="A61" s="9" t="s">
        <v>70</v>
      </c>
      <c r="B61" s="9" t="s">
        <v>122</v>
      </c>
      <c r="C61" s="9" t="s">
        <v>123</v>
      </c>
      <c r="D61" s="10"/>
      <c r="E61" s="10"/>
      <c r="F61" s="10">
        <v>700000</v>
      </c>
      <c r="G61" s="10"/>
      <c r="H61" s="10"/>
      <c r="I61" s="10"/>
      <c r="J61" s="10"/>
      <c r="K61" s="10"/>
      <c r="L61" s="10"/>
      <c r="M61" s="10">
        <f t="shared" si="12"/>
        <v>700000</v>
      </c>
      <c r="N61" s="9" t="s">
        <v>124</v>
      </c>
    </row>
    <row r="62" ht="28.05" customHeight="1" spans="1:1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>
        <f t="shared" si="12"/>
        <v>0</v>
      </c>
      <c r="N62" s="10"/>
    </row>
    <row r="63" ht="28.05" customHeight="1" spans="1:1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>
        <f t="shared" si="12"/>
        <v>0</v>
      </c>
      <c r="N63" s="10"/>
    </row>
    <row r="64" ht="28.05" customHeight="1" spans="1:14">
      <c r="A64" s="11" t="s">
        <v>88</v>
      </c>
      <c r="B64" s="12"/>
      <c r="C64" s="13"/>
      <c r="D64" s="14">
        <f>SUM(D61:D63)</f>
        <v>0</v>
      </c>
      <c r="E64" s="14"/>
      <c r="F64" s="14">
        <f t="shared" ref="F64:K64" si="19">SUM(F61:F63)</f>
        <v>700000</v>
      </c>
      <c r="G64" s="14">
        <f t="shared" si="19"/>
        <v>0</v>
      </c>
      <c r="H64" s="14">
        <f t="shared" si="19"/>
        <v>0</v>
      </c>
      <c r="I64" s="14">
        <f t="shared" si="19"/>
        <v>0</v>
      </c>
      <c r="J64" s="14">
        <f t="shared" si="19"/>
        <v>0</v>
      </c>
      <c r="K64" s="14">
        <f t="shared" si="19"/>
        <v>0</v>
      </c>
      <c r="L64" s="14"/>
      <c r="M64" s="10">
        <f t="shared" si="12"/>
        <v>700000</v>
      </c>
      <c r="N64" s="14"/>
    </row>
    <row r="65" ht="28.05" customHeight="1" spans="1:14">
      <c r="A65" s="9" t="s">
        <v>70</v>
      </c>
      <c r="B65" s="9" t="s">
        <v>125</v>
      </c>
      <c r="C65" s="9" t="s">
        <v>126</v>
      </c>
      <c r="D65" s="10"/>
      <c r="E65" s="10"/>
      <c r="F65" s="10">
        <v>1310200</v>
      </c>
      <c r="G65" s="10"/>
      <c r="H65" s="10"/>
      <c r="I65" s="10"/>
      <c r="J65" s="10"/>
      <c r="K65" s="10"/>
      <c r="L65" s="10"/>
      <c r="M65" s="10">
        <f t="shared" si="12"/>
        <v>1310200</v>
      </c>
      <c r="N65" s="9" t="s">
        <v>127</v>
      </c>
    </row>
    <row r="66" ht="28.05" customHeight="1" spans="1:1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>
        <f t="shared" si="12"/>
        <v>0</v>
      </c>
      <c r="N66" s="10"/>
    </row>
    <row r="67" ht="28.05" customHeight="1" spans="1:1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>
        <f t="shared" si="12"/>
        <v>0</v>
      </c>
      <c r="N67" s="10"/>
    </row>
    <row r="68" ht="28.05" customHeight="1" spans="1:14">
      <c r="A68" s="11" t="s">
        <v>88</v>
      </c>
      <c r="B68" s="12"/>
      <c r="C68" s="13"/>
      <c r="D68" s="14">
        <f>SUM(D65:D67)</f>
        <v>0</v>
      </c>
      <c r="E68" s="14"/>
      <c r="F68" s="14">
        <f>SUM(F65:F67)</f>
        <v>1310200</v>
      </c>
      <c r="G68" s="14">
        <f t="shared" ref="G68:K68" si="20">SUM(G65:G67)</f>
        <v>0</v>
      </c>
      <c r="H68" s="14">
        <f t="shared" si="20"/>
        <v>0</v>
      </c>
      <c r="I68" s="14">
        <f t="shared" si="20"/>
        <v>0</v>
      </c>
      <c r="J68" s="14">
        <f t="shared" si="20"/>
        <v>0</v>
      </c>
      <c r="K68" s="14">
        <f t="shared" si="20"/>
        <v>0</v>
      </c>
      <c r="L68" s="14"/>
      <c r="M68" s="10">
        <f t="shared" si="12"/>
        <v>1310200</v>
      </c>
      <c r="N68" s="14"/>
    </row>
    <row r="69" ht="28.05" customHeight="1" spans="1:14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0"/>
      <c r="N69" s="14"/>
    </row>
    <row r="70" ht="28.05" customHeight="1" spans="1:14">
      <c r="A70" s="11"/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0"/>
      <c r="N70" s="14"/>
    </row>
    <row r="71" ht="28.05" customHeight="1" spans="1:14">
      <c r="A71" s="11"/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0"/>
      <c r="N71" s="14"/>
    </row>
    <row r="72" ht="28.05" customHeight="1" spans="1:14">
      <c r="A72" s="11"/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0"/>
      <c r="N72" s="14"/>
    </row>
    <row r="73" ht="28.05" customHeight="1" spans="1:14">
      <c r="A73" s="11"/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0"/>
      <c r="N73" s="14"/>
    </row>
    <row r="74" ht="28.05" customHeight="1" spans="1:14">
      <c r="A74" s="11"/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0"/>
      <c r="N74" s="14"/>
    </row>
    <row r="75" ht="28.05" customHeight="1" spans="1:14">
      <c r="A75" s="11"/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0"/>
      <c r="N75" s="14"/>
    </row>
    <row r="76" ht="28.05" customHeight="1" spans="1:14">
      <c r="A76" s="11"/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0"/>
      <c r="N76" s="14"/>
    </row>
    <row r="77" ht="28.05" customHeight="1" spans="1:14">
      <c r="A77" s="11"/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0"/>
      <c r="N77" s="14"/>
    </row>
    <row r="78" ht="28.05" customHeight="1" spans="1:14">
      <c r="A78" s="11" t="s">
        <v>70</v>
      </c>
      <c r="B78" s="18" t="s">
        <v>128</v>
      </c>
      <c r="C78" s="19" t="s">
        <v>129</v>
      </c>
      <c r="D78" s="14"/>
      <c r="E78" s="14"/>
      <c r="F78" s="14"/>
      <c r="G78" s="14"/>
      <c r="H78" s="14"/>
      <c r="I78" s="14"/>
      <c r="J78" s="14"/>
      <c r="K78" s="14">
        <v>859726</v>
      </c>
      <c r="L78" s="14"/>
      <c r="M78" s="10">
        <f>D78+F78+G78+H78+I78+J78+K78</f>
        <v>859726</v>
      </c>
      <c r="N78" s="14"/>
    </row>
    <row r="79" ht="37.05" customHeight="1" spans="1:14">
      <c r="A79" s="9" t="s">
        <v>130</v>
      </c>
      <c r="B79" s="9" t="s">
        <v>131</v>
      </c>
      <c r="C79" s="10" t="s">
        <v>132</v>
      </c>
      <c r="D79" s="14"/>
      <c r="E79" s="14"/>
      <c r="F79" s="14"/>
      <c r="G79" s="14"/>
      <c r="H79" s="14"/>
      <c r="I79" s="14"/>
      <c r="J79" s="14">
        <v>10000000</v>
      </c>
      <c r="K79" s="14"/>
      <c r="L79" s="14"/>
      <c r="M79" s="10">
        <f t="shared" ref="M79:M80" si="21">D79+F79+G79+H79+I79+J79+K79</f>
        <v>10000000</v>
      </c>
      <c r="N79" s="14"/>
    </row>
    <row r="80" ht="28.05" customHeight="1" spans="1: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0">
        <f t="shared" si="21"/>
        <v>0</v>
      </c>
      <c r="N80" s="14"/>
    </row>
    <row r="81" ht="28.05" customHeight="1" spans="1:14">
      <c r="A81" s="20" t="s">
        <v>133</v>
      </c>
      <c r="B81" s="21"/>
      <c r="C81" s="22"/>
      <c r="D81" s="14">
        <f t="shared" ref="D81:M81" si="22">D12+D17+D21+D25+D30+D34+D40+D44+D48+D52+D56+D60+D64+D68+D78+D79</f>
        <v>36028290</v>
      </c>
      <c r="E81" s="14">
        <f t="shared" si="22"/>
        <v>0</v>
      </c>
      <c r="F81" s="14">
        <f t="shared" si="22"/>
        <v>9480200</v>
      </c>
      <c r="G81" s="14">
        <f t="shared" si="22"/>
        <v>0</v>
      </c>
      <c r="H81" s="14">
        <f t="shared" si="22"/>
        <v>0</v>
      </c>
      <c r="I81" s="14">
        <f t="shared" si="22"/>
        <v>0</v>
      </c>
      <c r="J81" s="14">
        <f t="shared" si="22"/>
        <v>10000000</v>
      </c>
      <c r="K81" s="14">
        <f t="shared" si="22"/>
        <v>859726</v>
      </c>
      <c r="L81" s="14">
        <f t="shared" si="22"/>
        <v>0</v>
      </c>
      <c r="M81" s="14">
        <f t="shared" si="22"/>
        <v>56368216</v>
      </c>
      <c r="N81" s="14"/>
    </row>
  </sheetData>
  <mergeCells count="22">
    <mergeCell ref="A1:N1"/>
    <mergeCell ref="D3:M3"/>
    <mergeCell ref="A5:C5"/>
    <mergeCell ref="A12:C12"/>
    <mergeCell ref="A17:C17"/>
    <mergeCell ref="A21:C21"/>
    <mergeCell ref="A25:C25"/>
    <mergeCell ref="A30:C30"/>
    <mergeCell ref="A34:C34"/>
    <mergeCell ref="A40:C40"/>
    <mergeCell ref="A44:C44"/>
    <mergeCell ref="A48:C48"/>
    <mergeCell ref="A52:C52"/>
    <mergeCell ref="A56:C56"/>
    <mergeCell ref="A60:C60"/>
    <mergeCell ref="A64:C64"/>
    <mergeCell ref="A68:C68"/>
    <mergeCell ref="A81:C81"/>
    <mergeCell ref="A3:A4"/>
    <mergeCell ref="B3:B4"/>
    <mergeCell ref="C3:C4"/>
    <mergeCell ref="N3:N4"/>
  </mergeCells>
  <pageMargins left="0.751388888888889" right="0.751388888888889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统筹整合</vt:lpstr>
      <vt:lpstr>安排支出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2016-08-30T03:31:00Z</dcterms:created>
  <dcterms:modified xsi:type="dcterms:W3CDTF">2017-12-19T05:13:10Z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