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27" firstSheet="8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<sst xmlns="http://schemas.openxmlformats.org/spreadsheetml/2006/main" count="525" uniqueCount="343">
  <si>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</si>
  <si>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</si>
  <si>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</si>
  <si>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</si>
  <si>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</si>
  <si>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</si>
  <si>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</si>
  <si>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</si>
  <si>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</si>
  <si>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</si>
  <si>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</si>
  <si>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</si>
  <si>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</si>
  <si>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</si>
  <si>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</si>
  <si>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</si>
  <si>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</si>
  <si>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</si>
  <si>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</si>
  <si>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</si>
  <si>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</si>
  <si>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</si>
  <si>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</si>
  <si>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</si>
  <si>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</si>
  <si>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</si>
  <si>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</si>
  <si>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</si>
  <si>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</si>
  <si>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</si>
  <si>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</si>
  <si>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</si>
  <si>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</si>
  <si>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</si>
  <si>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</si>
  <si>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</si>
  <si>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</si>
  <si>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</si>
  <si>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</si>
  <si>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</si>
  <si>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</si>
  <si>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</si>
  <si>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</si>
  <si>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</si>
  <si>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</si>
  <si>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</si>
  <si>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</si>
  <si>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</si>
  <si>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</si>
  <si>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</si>
  <si>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</si>
  <si>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</si>
  <si>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</si>
  <si>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</si>
  <si>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</si>
  <si>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</si>
  <si>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</si>
  <si>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</si>
  <si>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</si>
  <si>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</si>
  <si>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</si>
  <si>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</si>
  <si>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</si>
  <si>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</si>
  <si>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</si>
  <si>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</si>
  <si>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 xml:space="preserve"> </t>
  </si>
  <si>
    <t>201</t>
  </si>
  <si>
    <t>02</t>
  </si>
  <si>
    <t>01</t>
  </si>
  <si>
    <t>行政运行</t>
  </si>
  <si>
    <t>99</t>
  </si>
  <si>
    <t>其他政协事务支出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</si>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</sst>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;\(#,##0\)"/>
    <numFmt numFmtId="181" formatCode="\$#,##0.00;\(\$#,##0.00\)"/>
    <numFmt numFmtId="182" formatCode="_-&quot;$&quot;* #,##0_-;\-&quot;$&quot;* #,##0_-;_-&quot;$&quot;* &quot;-&quot;_-;_-@_-"/>
    <numFmt numFmtId="183" formatCode="#,##0;\-#,##0;&quot;-&quot;"/>
    <numFmt numFmtId="184" formatCode="0;_琀"/>
    <numFmt numFmtId="185" formatCode="yyyy&quot;年&quot;m&quot;月&quot;d&quot;日&quot;;@"/>
    <numFmt numFmtId="186" formatCode="\$#,##0;\(\$#,##0\)"/>
    <numFmt numFmtId="187" formatCode="_(&quot;$&quot;* #,##0.00_);_(&quot;$&quot;* \(#,##0.00\);_(&quot;$&quot;* &quot;-&quot;??_);_(@_)"/>
    <numFmt numFmtId="188" formatCode="_-* #,##0_$_-;\-* #,##0_$_-;_-* &quot;-&quot;_$_-;_-@_-"/>
    <numFmt numFmtId="189" formatCode="_-* #,##0.00&quot;$&quot;_-;\-* #,##0.00&quot;$&quot;_-;_-* &quot;-&quot;??&quot;$&quot;_-;_-@_-"/>
    <numFmt numFmtId="190" formatCode="0.0"/>
    <numFmt numFmtId="191" formatCode="_-* #,##0&quot;$&quot;_-;\-* #,##0&quot;$&quot;_-;_-* &quot;-&quot;&quot;$&quot;_-;_-@_-"/>
    <numFmt numFmtId="192" formatCode="_-* #,##0.00_$_-;\-* #,##0.00_$_-;_-* &quot;-&quot;??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name val="Arial"/>
      <family val="2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1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53" fillId="6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5" applyNumberFormat="0" applyFill="0" applyAlignment="0" applyProtection="0"/>
    <xf numFmtId="0" fontId="27" fillId="13" borderId="0" applyNumberFormat="0" applyBorder="0" applyAlignment="0" applyProtection="0"/>
    <xf numFmtId="0" fontId="53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8" fillId="0" borderId="8" applyNumberFormat="0" applyFill="0" applyAlignment="0" applyProtection="0"/>
    <xf numFmtId="0" fontId="33" fillId="0" borderId="9" applyNumberFormat="0" applyFill="0" applyAlignment="0" applyProtection="0"/>
    <xf numFmtId="0" fontId="5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8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53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8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45" fillId="3" borderId="0" applyNumberFormat="0" applyBorder="0" applyAlignment="0" applyProtection="0"/>
    <xf numFmtId="0" fontId="28" fillId="19" borderId="0" applyNumberFormat="0" applyBorder="0" applyAlignment="0" applyProtection="0"/>
    <xf numFmtId="0" fontId="42" fillId="6" borderId="0" applyNumberFormat="0" applyBorder="0" applyAlignment="0" applyProtection="0"/>
    <xf numFmtId="0" fontId="41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7" fillId="11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7" fillId="8" borderId="0" applyNumberFormat="0" applyBorder="0" applyAlignment="0" applyProtection="0"/>
    <xf numFmtId="0" fontId="53" fillId="6" borderId="0" applyNumberFormat="0" applyBorder="0" applyAlignment="0" applyProtection="0"/>
    <xf numFmtId="0" fontId="7" fillId="2" borderId="0" applyNumberFormat="0" applyBorder="0" applyAlignment="0" applyProtection="0"/>
    <xf numFmtId="0" fontId="41" fillId="2" borderId="0" applyNumberFormat="0" applyBorder="0" applyAlignment="0" applyProtection="0"/>
    <xf numFmtId="183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3" borderId="0" applyNumberFormat="0" applyBorder="0" applyAlignment="0" applyProtection="0"/>
    <xf numFmtId="180" fontId="12" fillId="0" borderId="0">
      <alignment/>
      <protection/>
    </xf>
    <xf numFmtId="0" fontId="54" fillId="27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12" fillId="0" borderId="0">
      <alignment/>
      <protection/>
    </xf>
    <xf numFmtId="185" fontId="0" fillId="0" borderId="0" applyFont="0" applyFill="0" applyBorder="0" applyAlignment="0" applyProtection="0"/>
    <xf numFmtId="0" fontId="40" fillId="0" borderId="0" applyProtection="0">
      <alignment/>
    </xf>
    <xf numFmtId="186" fontId="12" fillId="0" borderId="0">
      <alignment/>
      <protection/>
    </xf>
    <xf numFmtId="2" fontId="40" fillId="0" borderId="0" applyProtection="0">
      <alignment/>
    </xf>
    <xf numFmtId="0" fontId="44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2" fillId="0" borderId="0" applyProtection="0">
      <alignment/>
    </xf>
    <xf numFmtId="0" fontId="49" fillId="0" borderId="0" applyProtection="0">
      <alignment/>
    </xf>
    <xf numFmtId="0" fontId="45" fillId="3" borderId="0" applyNumberFormat="0" applyBorder="0" applyAlignment="0" applyProtection="0"/>
    <xf numFmtId="0" fontId="44" fillId="22" borderId="12" applyNumberFormat="0" applyBorder="0" applyAlignment="0" applyProtection="0"/>
    <xf numFmtId="37" fontId="43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53" fillId="6" borderId="0" applyNumberFormat="0" applyBorder="0" applyAlignment="0" applyProtection="0"/>
    <xf numFmtId="0" fontId="42" fillId="6" borderId="0" applyNumberFormat="0" applyBorder="0" applyAlignment="0" applyProtection="0"/>
    <xf numFmtId="0" fontId="28" fillId="7" borderId="0" applyNumberFormat="0" applyBorder="0" applyAlignment="0" applyProtection="0"/>
    <xf numFmtId="0" fontId="42" fillId="6" borderId="0" applyNumberFormat="0" applyBorder="0" applyAlignment="0" applyProtection="0"/>
    <xf numFmtId="0" fontId="53" fillId="6" borderId="0" applyNumberFormat="0" applyBorder="0" applyAlignment="0" applyProtection="0"/>
    <xf numFmtId="0" fontId="24" fillId="6" borderId="0" applyNumberFormat="0" applyBorder="0" applyAlignment="0" applyProtection="0"/>
    <xf numFmtId="0" fontId="53" fillId="6" borderId="0" applyNumberFormat="0" applyBorder="0" applyAlignment="0" applyProtection="0"/>
    <xf numFmtId="0" fontId="2" fillId="0" borderId="0">
      <alignment/>
      <protection/>
    </xf>
    <xf numFmtId="0" fontId="53" fillId="6" borderId="0" applyNumberFormat="0" applyBorder="0" applyAlignment="0" applyProtection="0"/>
    <xf numFmtId="40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24" fillId="6" borderId="0" applyNumberFormat="0" applyBorder="0" applyAlignment="0" applyProtection="0"/>
    <xf numFmtId="191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 vertical="center"/>
      <protection/>
    </xf>
    <xf numFmtId="0" fontId="53" fillId="6" borderId="0" applyNumberFormat="0" applyBorder="0" applyAlignment="0" applyProtection="0"/>
    <xf numFmtId="0" fontId="42" fillId="6" borderId="0" applyNumberFormat="0" applyBorder="0" applyAlignment="0" applyProtection="0"/>
    <xf numFmtId="0" fontId="53" fillId="6" borderId="0" applyNumberFormat="0" applyBorder="0" applyAlignment="0" applyProtection="0"/>
    <xf numFmtId="0" fontId="2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190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0" fillId="0" borderId="0">
      <alignment/>
      <protection/>
    </xf>
    <xf numFmtId="0" fontId="54" fillId="28" borderId="0" applyNumberFormat="0" applyBorder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2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5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54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5" fillId="0" borderId="0">
      <alignment/>
      <protection/>
    </xf>
    <xf numFmtId="0" fontId="16" fillId="0" borderId="0">
      <alignment/>
      <protection/>
    </xf>
    <xf numFmtId="0" fontId="28" fillId="23" borderId="0" applyNumberFormat="0" applyBorder="0" applyAlignment="0" applyProtection="0"/>
    <xf numFmtId="38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58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2" fillId="0" borderId="0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/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288.87</v>
      </c>
      <c r="C7" s="212" t="s">
        <v>24</v>
      </c>
      <c r="D7" s="211">
        <f>D8+D9+D10</f>
        <v>149.15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124.51</v>
      </c>
      <c r="E8" s="211"/>
      <c r="F8" s="211"/>
      <c r="G8" s="211">
        <f>SUM(H8:R8)</f>
        <v>124.51</v>
      </c>
      <c r="H8" s="211">
        <v>124.51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20.46</v>
      </c>
      <c r="E9" s="211"/>
      <c r="F9" s="211"/>
      <c r="G9" s="211">
        <f aca="true" t="shared" si="0" ref="G9:G14">SUM(H9:R9)</f>
        <v>20.46</v>
      </c>
      <c r="H9" s="211">
        <v>20.46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4.18</v>
      </c>
      <c r="E10" s="211"/>
      <c r="F10" s="211"/>
      <c r="G10" s="211">
        <f t="shared" si="0"/>
        <v>4.18</v>
      </c>
      <c r="H10" s="211">
        <v>4.18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</f>
        <v>139.72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139.72</v>
      </c>
      <c r="E14" s="211"/>
      <c r="F14" s="211"/>
      <c r="G14" s="211">
        <f t="shared" si="0"/>
        <v>139.72</v>
      </c>
      <c r="H14" s="211">
        <v>139.72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288.87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288.87</v>
      </c>
      <c r="C24" s="227" t="s">
        <v>53</v>
      </c>
      <c r="D24" s="220">
        <f>D7+D11</f>
        <v>288.87</v>
      </c>
      <c r="E24" s="220">
        <f aca="true" t="shared" si="1" ref="E24:R24">SUM(E7:E23)</f>
        <v>0</v>
      </c>
      <c r="F24" s="220">
        <f t="shared" si="1"/>
        <v>0</v>
      </c>
      <c r="G24" s="220">
        <f t="shared" si="1"/>
        <v>288.87</v>
      </c>
      <c r="H24" s="220">
        <f t="shared" si="1"/>
        <v>288.87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E7" sqref="E7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>
        <v>2</v>
      </c>
    </row>
    <row r="7" spans="1:3" ht="33" customHeight="1">
      <c r="A7" s="25" t="s">
        <v>325</v>
      </c>
      <c r="B7" s="26"/>
      <c r="C7" s="25">
        <v>2</v>
      </c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1" sqref="C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3" customWidth="1"/>
    <col min="4" max="4" width="77.83203125" style="163" customWidth="1"/>
    <col min="5" max="5" width="18.16015625" style="163" customWidth="1"/>
    <col min="6" max="6" width="18.83203125" style="163" customWidth="1"/>
    <col min="7" max="8" width="15.5" style="163" customWidth="1"/>
    <col min="9" max="9" width="15.33203125" style="163" customWidth="1"/>
    <col min="10" max="10" width="18.33203125" style="163" customWidth="1"/>
    <col min="11" max="11" width="15.16015625" style="163" customWidth="1"/>
    <col min="12" max="12" width="16" style="163" customWidth="1"/>
    <col min="13" max="13" width="17.16015625" style="163" customWidth="1"/>
    <col min="14" max="14" width="18.16015625" style="163" customWidth="1"/>
    <col min="15" max="254" width="9.16015625" style="161" customWidth="1"/>
  </cols>
  <sheetData>
    <row r="1" spans="1:14" s="161" customFormat="1" ht="15.75" customHeight="1">
      <c r="A1" s="164"/>
      <c r="B1" s="164"/>
      <c r="C1" s="165"/>
      <c r="D1" s="166"/>
      <c r="E1" s="166"/>
      <c r="F1" s="167"/>
      <c r="G1" s="167"/>
      <c r="H1" s="167"/>
      <c r="I1" s="167"/>
      <c r="J1" s="167"/>
      <c r="K1" s="167"/>
      <c r="L1" s="167"/>
      <c r="M1" s="167"/>
      <c r="N1" s="186"/>
    </row>
    <row r="2" spans="1:14" s="161" customFormat="1" ht="25.5" customHeight="1">
      <c r="A2" s="168" t="s">
        <v>54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s="161" customFormat="1" ht="17.25" customHeight="1">
      <c r="A3" s="169"/>
      <c r="B3" s="169"/>
      <c r="C3" s="169"/>
      <c r="D3" s="170"/>
      <c r="E3" s="170"/>
      <c r="F3" s="171"/>
      <c r="G3" s="171"/>
      <c r="H3" s="171"/>
      <c r="I3" s="171"/>
      <c r="J3" s="171"/>
      <c r="K3" s="171"/>
      <c r="L3" s="171"/>
      <c r="M3" s="171"/>
      <c r="N3" s="187" t="s">
        <v>55</v>
      </c>
    </row>
    <row r="4" spans="1:14" s="161" customFormat="1" ht="20.25" customHeight="1">
      <c r="A4" s="172" t="s">
        <v>56</v>
      </c>
      <c r="B4" s="172"/>
      <c r="C4" s="172"/>
      <c r="D4" s="173" t="s">
        <v>57</v>
      </c>
      <c r="E4" s="174" t="s">
        <v>7</v>
      </c>
      <c r="F4" s="175" t="s">
        <v>12</v>
      </c>
      <c r="G4" s="176" t="s">
        <v>58</v>
      </c>
      <c r="H4" s="177" t="s">
        <v>14</v>
      </c>
      <c r="I4" s="176" t="s">
        <v>59</v>
      </c>
      <c r="J4" s="176" t="s">
        <v>16</v>
      </c>
      <c r="K4" s="176" t="s">
        <v>60</v>
      </c>
      <c r="L4" s="176" t="s">
        <v>18</v>
      </c>
      <c r="M4" s="188" t="s">
        <v>19</v>
      </c>
      <c r="N4" s="176" t="s">
        <v>61</v>
      </c>
    </row>
    <row r="5" spans="1:14" s="161" customFormat="1" ht="39" customHeight="1">
      <c r="A5" s="178" t="s">
        <v>62</v>
      </c>
      <c r="B5" s="179" t="s">
        <v>63</v>
      </c>
      <c r="C5" s="179" t="s">
        <v>64</v>
      </c>
      <c r="D5" s="173"/>
      <c r="E5" s="174"/>
      <c r="F5" s="175"/>
      <c r="G5" s="176"/>
      <c r="H5" s="180"/>
      <c r="I5" s="176"/>
      <c r="J5" s="176"/>
      <c r="K5" s="176"/>
      <c r="L5" s="176"/>
      <c r="M5" s="189"/>
      <c r="N5" s="176"/>
    </row>
    <row r="6" spans="1:22" s="161" customFormat="1" ht="18" customHeight="1">
      <c r="A6" s="181" t="s">
        <v>65</v>
      </c>
      <c r="B6" s="182" t="s">
        <v>65</v>
      </c>
      <c r="C6" s="182" t="s">
        <v>65</v>
      </c>
      <c r="D6" s="183" t="s">
        <v>65</v>
      </c>
      <c r="E6" s="183">
        <v>1</v>
      </c>
      <c r="F6" s="183">
        <v>2</v>
      </c>
      <c r="G6" s="183">
        <v>3</v>
      </c>
      <c r="H6" s="183"/>
      <c r="I6" s="183">
        <v>4</v>
      </c>
      <c r="J6" s="183">
        <v>5</v>
      </c>
      <c r="K6" s="183">
        <v>6</v>
      </c>
      <c r="L6" s="183">
        <v>7</v>
      </c>
      <c r="M6" s="183">
        <v>8</v>
      </c>
      <c r="N6" s="183">
        <v>11</v>
      </c>
      <c r="V6" s="161" t="s">
        <v>66</v>
      </c>
    </row>
    <row r="7" spans="1:15" s="162" customFormat="1" ht="15.75" customHeight="1">
      <c r="A7" s="175"/>
      <c r="B7" s="175"/>
      <c r="C7" s="175"/>
      <c r="D7" s="184" t="s">
        <v>7</v>
      </c>
      <c r="E7" s="185">
        <f>SUM(F7:N7)</f>
        <v>288.87</v>
      </c>
      <c r="F7" s="185">
        <f>SUM(F8:F15)</f>
        <v>288.87</v>
      </c>
      <c r="G7" s="185">
        <f aca="true" t="shared" si="0" ref="G7:N7">SUM(G8:G15)</f>
        <v>0</v>
      </c>
      <c r="H7" s="185">
        <f t="shared" si="0"/>
        <v>0</v>
      </c>
      <c r="I7" s="185">
        <f t="shared" si="0"/>
        <v>0</v>
      </c>
      <c r="J7" s="185">
        <f t="shared" si="0"/>
        <v>0</v>
      </c>
      <c r="K7" s="185">
        <f t="shared" si="0"/>
        <v>0</v>
      </c>
      <c r="L7" s="185">
        <f t="shared" si="0"/>
        <v>0</v>
      </c>
      <c r="M7" s="185">
        <f t="shared" si="0"/>
        <v>0</v>
      </c>
      <c r="N7" s="185">
        <f t="shared" si="0"/>
        <v>0</v>
      </c>
      <c r="O7" s="190"/>
    </row>
    <row r="8" spans="1:14" s="161" customFormat="1" ht="15.75" customHeight="1">
      <c r="A8" s="115" t="s">
        <v>67</v>
      </c>
      <c r="B8" s="115" t="s">
        <v>68</v>
      </c>
      <c r="C8" s="116" t="s">
        <v>69</v>
      </c>
      <c r="D8" s="117" t="s">
        <v>70</v>
      </c>
      <c r="E8" s="185">
        <f aca="true" t="shared" si="1" ref="E8:E15">SUM(F8:N8)</f>
        <v>144.97</v>
      </c>
      <c r="F8" s="185">
        <f>'部门收支预算总表'!D8+'部门收支预算总表'!D9</f>
        <v>144.97</v>
      </c>
      <c r="G8" s="185"/>
      <c r="H8" s="185"/>
      <c r="I8" s="185"/>
      <c r="J8" s="185"/>
      <c r="K8" s="185"/>
      <c r="L8" s="185"/>
      <c r="M8" s="185"/>
      <c r="N8" s="185"/>
    </row>
    <row r="9" spans="1:14" s="161" customFormat="1" ht="15.75" customHeight="1">
      <c r="A9" s="115" t="s">
        <v>67</v>
      </c>
      <c r="B9" s="115" t="s">
        <v>68</v>
      </c>
      <c r="C9" s="116" t="s">
        <v>71</v>
      </c>
      <c r="D9" s="119" t="s">
        <v>72</v>
      </c>
      <c r="E9" s="185">
        <f t="shared" si="1"/>
        <v>139.72</v>
      </c>
      <c r="F9" s="185">
        <f>'部门收支预算总表'!D14</f>
        <v>139.72</v>
      </c>
      <c r="G9" s="185"/>
      <c r="H9" s="185"/>
      <c r="I9" s="185"/>
      <c r="J9" s="185"/>
      <c r="K9" s="185"/>
      <c r="L9" s="185"/>
      <c r="M9" s="185"/>
      <c r="N9" s="185"/>
    </row>
    <row r="10" spans="1:14" s="161" customFormat="1" ht="15.75" customHeight="1">
      <c r="A10" s="115" t="s">
        <v>73</v>
      </c>
      <c r="B10" s="115" t="s">
        <v>74</v>
      </c>
      <c r="C10" s="116" t="s">
        <v>69</v>
      </c>
      <c r="D10" s="117" t="s">
        <v>75</v>
      </c>
      <c r="E10" s="185">
        <f t="shared" si="1"/>
        <v>4.18</v>
      </c>
      <c r="F10" s="185">
        <f>'部门收支预算总表'!D10</f>
        <v>4.18</v>
      </c>
      <c r="G10" s="185"/>
      <c r="H10" s="185"/>
      <c r="I10" s="185"/>
      <c r="J10" s="185"/>
      <c r="K10" s="185"/>
      <c r="L10" s="185"/>
      <c r="M10" s="185"/>
      <c r="N10" s="185"/>
    </row>
    <row r="11" spans="1:14" s="161" customFormat="1" ht="15.75" customHeight="1">
      <c r="A11" s="175"/>
      <c r="B11" s="175"/>
      <c r="C11" s="175"/>
      <c r="D11" s="184"/>
      <c r="E11" s="185">
        <f t="shared" si="1"/>
        <v>0</v>
      </c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s="161" customFormat="1" ht="15.75" customHeight="1">
      <c r="A12" s="175"/>
      <c r="B12" s="175"/>
      <c r="C12" s="175"/>
      <c r="D12" s="184"/>
      <c r="E12" s="185">
        <f t="shared" si="1"/>
        <v>0</v>
      </c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161" customFormat="1" ht="15.75" customHeight="1">
      <c r="A13" s="175"/>
      <c r="B13" s="175"/>
      <c r="C13" s="175"/>
      <c r="D13" s="184"/>
      <c r="E13" s="185">
        <f t="shared" si="1"/>
        <v>0</v>
      </c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s="161" customFormat="1" ht="15.75" customHeight="1">
      <c r="A14" s="175"/>
      <c r="B14" s="175"/>
      <c r="C14" s="175"/>
      <c r="D14" s="184"/>
      <c r="E14" s="185">
        <f t="shared" si="1"/>
        <v>0</v>
      </c>
      <c r="F14" s="185"/>
      <c r="G14" s="185"/>
      <c r="H14" s="185"/>
      <c r="I14" s="185"/>
      <c r="J14" s="185"/>
      <c r="K14" s="185"/>
      <c r="L14" s="185"/>
      <c r="M14" s="185"/>
      <c r="N14" s="185"/>
    </row>
    <row r="15" spans="1:14" s="161" customFormat="1" ht="15.75" customHeight="1">
      <c r="A15" s="175"/>
      <c r="B15" s="175"/>
      <c r="C15" s="175"/>
      <c r="D15" s="184"/>
      <c r="E15" s="185">
        <f t="shared" si="1"/>
        <v>0</v>
      </c>
      <c r="F15" s="185"/>
      <c r="G15" s="185"/>
      <c r="H15" s="185"/>
      <c r="I15" s="185"/>
      <c r="J15" s="185"/>
      <c r="K15" s="185"/>
      <c r="L15" s="185"/>
      <c r="M15" s="185"/>
      <c r="N15" s="185"/>
    </row>
    <row r="16" spans="9:13" s="161" customFormat="1" ht="20.25" customHeight="1">
      <c r="I16" s="162"/>
      <c r="J16" s="162"/>
      <c r="K16" s="163"/>
      <c r="L16" s="163"/>
      <c r="M16" s="163"/>
    </row>
    <row r="17" spans="11:13" s="161" customFormat="1" ht="20.25" customHeight="1">
      <c r="K17" s="163"/>
      <c r="L17" s="163"/>
      <c r="M17" s="163"/>
    </row>
    <row r="18" spans="11:13" s="161" customFormat="1" ht="11.25">
      <c r="K18" s="163"/>
      <c r="L18" s="163"/>
      <c r="M18" s="163"/>
    </row>
    <row r="19" spans="1:14" s="161" customFormat="1" ht="11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1:14" s="161" customFormat="1" ht="11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s="161" customFormat="1" ht="11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s="161" customFormat="1" ht="11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61" customFormat="1" ht="11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F34" sqref="F34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2" customWidth="1"/>
  </cols>
  <sheetData>
    <row r="1" spans="1:5" s="94" customFormat="1" ht="18.75" customHeight="1">
      <c r="A1" s="97">
        <v>0</v>
      </c>
      <c r="B1" s="98"/>
      <c r="E1" s="99"/>
    </row>
    <row r="2" spans="1:9" s="94" customFormat="1" ht="25.5" customHeight="1">
      <c r="A2" s="100" t="s">
        <v>76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5" t="s">
        <v>80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26" t="s">
        <v>82</v>
      </c>
      <c r="H5" s="160" t="s">
        <v>83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288.87</v>
      </c>
      <c r="F6" s="114">
        <f>SUM(F7:F11)</f>
        <v>124.51</v>
      </c>
      <c r="G6" s="114">
        <f>SUM(G7:G11)</f>
        <v>4.18</v>
      </c>
      <c r="H6" s="114">
        <f>SUM(H7:H11)</f>
        <v>20.46</v>
      </c>
      <c r="I6" s="114">
        <f>SUM(I7:I11)</f>
        <v>139.72</v>
      </c>
    </row>
    <row r="7" spans="1:9" s="95" customFormat="1" ht="27.75" customHeight="1">
      <c r="A7" s="115" t="s">
        <v>67</v>
      </c>
      <c r="B7" s="115" t="s">
        <v>68</v>
      </c>
      <c r="C7" s="116" t="s">
        <v>69</v>
      </c>
      <c r="D7" s="117" t="s">
        <v>70</v>
      </c>
      <c r="E7" s="112">
        <f t="shared" si="0"/>
        <v>144.97</v>
      </c>
      <c r="F7" s="118">
        <f>'部门收支预算总表'!D8</f>
        <v>124.51</v>
      </c>
      <c r="G7" s="118"/>
      <c r="H7" s="118">
        <f>'部门收支预算总表'!D9</f>
        <v>20.46</v>
      </c>
      <c r="I7" s="118"/>
    </row>
    <row r="8" spans="1:9" s="95" customFormat="1" ht="27.75" customHeight="1">
      <c r="A8" s="115" t="s">
        <v>67</v>
      </c>
      <c r="B8" s="115" t="s">
        <v>68</v>
      </c>
      <c r="C8" s="116" t="s">
        <v>71</v>
      </c>
      <c r="D8" s="119" t="s">
        <v>72</v>
      </c>
      <c r="E8" s="112">
        <f t="shared" si="0"/>
        <v>139.72</v>
      </c>
      <c r="F8" s="118"/>
      <c r="G8" s="118"/>
      <c r="H8" s="118"/>
      <c r="I8" s="118">
        <f>'部门收支预算总表'!D14</f>
        <v>139.72</v>
      </c>
    </row>
    <row r="9" spans="1:9" s="95" customFormat="1" ht="27.75" customHeight="1">
      <c r="A9" s="115" t="s">
        <v>73</v>
      </c>
      <c r="B9" s="115" t="s">
        <v>74</v>
      </c>
      <c r="C9" s="116" t="s">
        <v>69</v>
      </c>
      <c r="D9" s="117" t="s">
        <v>75</v>
      </c>
      <c r="E9" s="112">
        <f t="shared" si="0"/>
        <v>4.18</v>
      </c>
      <c r="F9" s="118"/>
      <c r="G9" s="118">
        <f>'部门收支预算总表'!D10</f>
        <v>4.18</v>
      </c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31" customWidth="1"/>
    <col min="2" max="4" width="36.66015625" style="131" customWidth="1"/>
    <col min="5" max="242" width="9.16015625" style="131" customWidth="1"/>
    <col min="243" max="16384" width="9.16015625" style="132" customWidth="1"/>
  </cols>
  <sheetData>
    <row r="1" spans="1:241" ht="24.75" customHeight="1">
      <c r="A1" s="133"/>
      <c r="B1" s="134"/>
      <c r="C1" s="134"/>
      <c r="D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</row>
    <row r="2" spans="1:241" ht="24.75" customHeight="1">
      <c r="A2" s="136" t="s">
        <v>84</v>
      </c>
      <c r="B2" s="136"/>
      <c r="C2" s="136"/>
      <c r="D2" s="136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</row>
    <row r="3" spans="1:241" ht="24.75" customHeight="1">
      <c r="A3" s="137"/>
      <c r="D3" s="138" t="s">
        <v>1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</row>
    <row r="4" spans="1:241" ht="24.75" customHeight="1">
      <c r="A4" s="139" t="s">
        <v>4</v>
      </c>
      <c r="B4" s="139" t="s">
        <v>5</v>
      </c>
      <c r="C4" s="139" t="s">
        <v>6</v>
      </c>
      <c r="D4" s="140" t="s">
        <v>7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</row>
    <row r="5" spans="1:241" ht="41.25" customHeight="1">
      <c r="A5" s="139"/>
      <c r="B5" s="141"/>
      <c r="C5" s="139"/>
      <c r="D5" s="140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</row>
    <row r="6" spans="1:241" s="130" customFormat="1" ht="24.75" customHeight="1">
      <c r="A6" s="142" t="s">
        <v>23</v>
      </c>
      <c r="B6" s="143">
        <f>'部门收支预算总表'!B7</f>
        <v>288.87</v>
      </c>
      <c r="C6" s="144" t="s">
        <v>24</v>
      </c>
      <c r="D6" s="143">
        <f>SUM(D7:D9)</f>
        <v>149.15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</row>
    <row r="7" spans="1:241" s="130" customFormat="1" ht="24.75" customHeight="1">
      <c r="A7" s="142" t="s">
        <v>25</v>
      </c>
      <c r="B7" s="143"/>
      <c r="C7" s="146" t="s">
        <v>26</v>
      </c>
      <c r="D7" s="143">
        <f>'部门收支预算总表'!D8</f>
        <v>124.51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</row>
    <row r="8" spans="1:241" s="130" customFormat="1" ht="24.75" customHeight="1">
      <c r="A8" s="142" t="s">
        <v>27</v>
      </c>
      <c r="B8" s="143"/>
      <c r="C8" s="147" t="s">
        <v>28</v>
      </c>
      <c r="D8" s="143">
        <f>'部门收支预算总表'!D9</f>
        <v>20.46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</row>
    <row r="9" spans="1:241" s="130" customFormat="1" ht="24.75" customHeight="1">
      <c r="A9" s="142" t="s">
        <v>29</v>
      </c>
      <c r="B9" s="143"/>
      <c r="C9" s="147" t="s">
        <v>30</v>
      </c>
      <c r="D9" s="143">
        <f>'部门收支预算总表'!D10</f>
        <v>4.18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</row>
    <row r="10" spans="1:241" s="130" customFormat="1" ht="24.75" customHeight="1">
      <c r="A10" s="142" t="s">
        <v>31</v>
      </c>
      <c r="B10" s="143"/>
      <c r="C10" s="147" t="s">
        <v>32</v>
      </c>
      <c r="D10" s="143">
        <f>SUM(D11:D19)</f>
        <v>139.72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</row>
    <row r="11" spans="1:241" s="130" customFormat="1" ht="30" customHeight="1">
      <c r="A11" s="142" t="s">
        <v>33</v>
      </c>
      <c r="B11" s="143"/>
      <c r="C11" s="148" t="s">
        <v>34</v>
      </c>
      <c r="D11" s="143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</row>
    <row r="12" spans="1:241" s="130" customFormat="1" ht="24.75" customHeight="1">
      <c r="A12" s="142" t="s">
        <v>35</v>
      </c>
      <c r="B12" s="143"/>
      <c r="C12" s="149" t="s">
        <v>36</v>
      </c>
      <c r="D12" s="143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</row>
    <row r="13" spans="1:241" s="130" customFormat="1" ht="28.5" customHeight="1">
      <c r="A13" s="142" t="s">
        <v>37</v>
      </c>
      <c r="B13" s="143"/>
      <c r="C13" s="149" t="s">
        <v>38</v>
      </c>
      <c r="D13" s="143">
        <f>'部门收支预算总表'!D14</f>
        <v>139.72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</row>
    <row r="14" spans="1:241" s="130" customFormat="1" ht="24.75" customHeight="1">
      <c r="A14" s="150" t="s">
        <v>39</v>
      </c>
      <c r="B14" s="143"/>
      <c r="C14" s="149" t="s">
        <v>40</v>
      </c>
      <c r="D14" s="143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</row>
    <row r="15" spans="1:241" s="130" customFormat="1" ht="24.75" customHeight="1">
      <c r="A15" s="151" t="s">
        <v>41</v>
      </c>
      <c r="B15" s="152"/>
      <c r="C15" s="153" t="s">
        <v>42</v>
      </c>
      <c r="D15" s="143">
        <v>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</row>
    <row r="16" spans="1:241" s="130" customFormat="1" ht="24.75" customHeight="1">
      <c r="A16" s="154" t="s">
        <v>43</v>
      </c>
      <c r="B16" s="152"/>
      <c r="C16" s="153" t="s">
        <v>44</v>
      </c>
      <c r="D16" s="143">
        <v>0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</row>
    <row r="17" spans="1:241" s="130" customFormat="1" ht="24.75" customHeight="1">
      <c r="A17" s="151" t="s">
        <v>45</v>
      </c>
      <c r="B17" s="152"/>
      <c r="C17" s="153" t="s">
        <v>46</v>
      </c>
      <c r="D17" s="143">
        <v>0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</row>
    <row r="18" spans="1:241" ht="24" customHeight="1">
      <c r="A18" s="154"/>
      <c r="B18" s="152"/>
      <c r="C18" s="155" t="s">
        <v>47</v>
      </c>
      <c r="D18" s="143"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</row>
    <row r="19" spans="1:241" ht="24" customHeight="1">
      <c r="A19" s="156" t="s">
        <v>48</v>
      </c>
      <c r="B19" s="152">
        <f>SUM(B6:B18)</f>
        <v>288.87</v>
      </c>
      <c r="C19" s="155" t="s">
        <v>49</v>
      </c>
      <c r="D19" s="143">
        <v>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</row>
    <row r="20" spans="1:241" s="130" customFormat="1" ht="27" customHeight="1">
      <c r="A20" s="157" t="s">
        <v>50</v>
      </c>
      <c r="B20" s="152"/>
      <c r="C20" s="155"/>
      <c r="D20" s="152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</row>
    <row r="21" spans="1:241" s="130" customFormat="1" ht="24" customHeight="1">
      <c r="A21" s="157" t="s">
        <v>51</v>
      </c>
      <c r="B21" s="152"/>
      <c r="C21" s="155"/>
      <c r="D21" s="152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</row>
    <row r="22" spans="1:241" ht="20.25" customHeight="1">
      <c r="A22" s="157"/>
      <c r="B22" s="152"/>
      <c r="C22" s="155"/>
      <c r="D22" s="152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</row>
    <row r="23" spans="1:241" s="130" customFormat="1" ht="21" customHeight="1">
      <c r="A23" s="158" t="s">
        <v>52</v>
      </c>
      <c r="B23" s="152">
        <f>SUM(B19:B21)</f>
        <v>288.87</v>
      </c>
      <c r="C23" s="159" t="s">
        <v>53</v>
      </c>
      <c r="D23" s="152">
        <f>D6+D10</f>
        <v>288.87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</row>
    <row r="24" spans="6:241" ht="19.5" customHeight="1"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3" t="s">
        <v>1</v>
      </c>
    </row>
    <row r="4" spans="1:17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  <c r="Q4" s="105" t="s">
        <v>80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28" t="s">
        <v>83</v>
      </c>
      <c r="N5" s="129"/>
      <c r="O5" s="129"/>
      <c r="P5" s="129"/>
      <c r="Q5" s="105"/>
    </row>
    <row r="6" spans="1:17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4" t="s">
        <v>93</v>
      </c>
      <c r="N6" s="104" t="s">
        <v>94</v>
      </c>
      <c r="O6" s="104" t="s">
        <v>95</v>
      </c>
      <c r="P6" s="104" t="s">
        <v>96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288.84999999999997</v>
      </c>
      <c r="F7" s="114">
        <f>F8</f>
        <v>68.42</v>
      </c>
      <c r="G7" s="114">
        <f>G8</f>
        <v>22.81</v>
      </c>
      <c r="H7" s="114">
        <f>H8</f>
        <v>17.89</v>
      </c>
      <c r="I7" s="114">
        <f>SUM(I8:I12)</f>
        <v>5.36</v>
      </c>
      <c r="J7" s="114">
        <f>SUM(J8:J12)</f>
        <v>1.07</v>
      </c>
      <c r="K7" s="114">
        <f>K8</f>
        <v>8.94</v>
      </c>
      <c r="L7" s="114">
        <f>L10</f>
        <v>4.18</v>
      </c>
      <c r="M7" s="114">
        <f>M8</f>
        <v>2.7</v>
      </c>
      <c r="N7" s="114">
        <f>N8</f>
        <v>1.92</v>
      </c>
      <c r="O7" s="114">
        <f>O8</f>
        <v>14.04</v>
      </c>
      <c r="P7" s="114">
        <f>P8</f>
        <v>1.8</v>
      </c>
      <c r="Q7" s="114">
        <f>SUM(Q8:Q12)</f>
        <v>139.72</v>
      </c>
    </row>
    <row r="8" spans="1:17" s="95" customFormat="1" ht="27.75" customHeight="1">
      <c r="A8" s="115" t="s">
        <v>67</v>
      </c>
      <c r="B8" s="115" t="s">
        <v>68</v>
      </c>
      <c r="C8" s="116" t="s">
        <v>69</v>
      </c>
      <c r="D8" s="117" t="s">
        <v>70</v>
      </c>
      <c r="E8" s="112">
        <f t="shared" si="0"/>
        <v>144.95</v>
      </c>
      <c r="F8" s="118">
        <v>68.42</v>
      </c>
      <c r="G8" s="118">
        <v>22.81</v>
      </c>
      <c r="H8" s="118">
        <v>17.89</v>
      </c>
      <c r="I8" s="118">
        <v>5.36</v>
      </c>
      <c r="J8" s="118">
        <v>1.07</v>
      </c>
      <c r="K8" s="118">
        <v>8.94</v>
      </c>
      <c r="L8" s="118"/>
      <c r="M8" s="118">
        <v>2.7</v>
      </c>
      <c r="N8" s="118">
        <v>1.92</v>
      </c>
      <c r="O8" s="118">
        <v>14.04</v>
      </c>
      <c r="P8" s="118">
        <v>1.8</v>
      </c>
      <c r="Q8" s="118"/>
    </row>
    <row r="9" spans="1:17" s="95" customFormat="1" ht="27.75" customHeight="1">
      <c r="A9" s="115" t="s">
        <v>67</v>
      </c>
      <c r="B9" s="115" t="s">
        <v>68</v>
      </c>
      <c r="C9" s="116" t="s">
        <v>71</v>
      </c>
      <c r="D9" s="119" t="s">
        <v>72</v>
      </c>
      <c r="E9" s="112">
        <f t="shared" si="0"/>
        <v>139.72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139.72</v>
      </c>
    </row>
    <row r="10" spans="1:17" s="95" customFormat="1" ht="27.75" customHeight="1">
      <c r="A10" s="115" t="s">
        <v>73</v>
      </c>
      <c r="B10" s="115" t="s">
        <v>74</v>
      </c>
      <c r="C10" s="116" t="s">
        <v>69</v>
      </c>
      <c r="D10" s="117" t="s">
        <v>75</v>
      </c>
      <c r="E10" s="112">
        <f t="shared" si="0"/>
        <v>4.18</v>
      </c>
      <c r="F10" s="118"/>
      <c r="G10" s="118"/>
      <c r="H10" s="118"/>
      <c r="I10" s="118"/>
      <c r="J10" s="118"/>
      <c r="K10" s="118"/>
      <c r="L10" s="118">
        <v>4.18</v>
      </c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F1">
      <selection activeCell="N20" sqref="N20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3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09" t="s">
        <v>83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9" t="s">
        <v>93</v>
      </c>
      <c r="N6" s="109" t="s">
        <v>94</v>
      </c>
      <c r="O6" s="109" t="s">
        <v>95</v>
      </c>
      <c r="P6" s="109" t="s">
        <v>96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SUM(F7:R7)</f>
        <v>281.80999999999995</v>
      </c>
      <c r="F7" s="114">
        <f aca="true" t="shared" si="1" ref="F7:H7">F8</f>
        <v>133.46</v>
      </c>
      <c r="G7" s="114">
        <f t="shared" si="1"/>
        <v>44.48</v>
      </c>
      <c r="H7" s="114">
        <f t="shared" si="1"/>
        <v>34.89</v>
      </c>
      <c r="I7" s="114">
        <f>SUM(I8:I12)</f>
        <v>10.46</v>
      </c>
      <c r="J7" s="114">
        <f>SUM(J8:J12)</f>
        <v>2.09</v>
      </c>
      <c r="K7" s="114">
        <f>K8</f>
        <v>17.44</v>
      </c>
      <c r="L7" s="114">
        <f>L10</f>
        <v>5.94</v>
      </c>
      <c r="M7" s="114">
        <f>M8</f>
        <v>4.5</v>
      </c>
      <c r="N7" s="114">
        <f>N8</f>
        <v>3.08</v>
      </c>
      <c r="O7" s="114">
        <f>O8</f>
        <v>22.77</v>
      </c>
      <c r="P7" s="114">
        <f>P8</f>
        <v>2.7</v>
      </c>
    </row>
    <row r="8" spans="1:16" s="95" customFormat="1" ht="27.75" customHeight="1">
      <c r="A8" s="115" t="s">
        <v>67</v>
      </c>
      <c r="B8" s="115" t="s">
        <v>68</v>
      </c>
      <c r="C8" s="116" t="s">
        <v>69</v>
      </c>
      <c r="D8" s="117" t="s">
        <v>70</v>
      </c>
      <c r="E8" s="112">
        <f t="shared" si="0"/>
        <v>275.87</v>
      </c>
      <c r="F8" s="118">
        <v>133.46</v>
      </c>
      <c r="G8" s="118">
        <v>44.48</v>
      </c>
      <c r="H8" s="118">
        <v>34.89</v>
      </c>
      <c r="I8" s="118">
        <v>10.46</v>
      </c>
      <c r="J8" s="118">
        <v>2.09</v>
      </c>
      <c r="K8" s="118">
        <v>17.44</v>
      </c>
      <c r="L8" s="118"/>
      <c r="M8" s="118">
        <v>4.5</v>
      </c>
      <c r="N8" s="118">
        <v>3.08</v>
      </c>
      <c r="O8" s="118">
        <v>22.77</v>
      </c>
      <c r="P8" s="118">
        <v>2.7</v>
      </c>
    </row>
    <row r="9" spans="1:17" s="95" customFormat="1" ht="27.75" customHeight="1">
      <c r="A9" s="115" t="s">
        <v>67</v>
      </c>
      <c r="B9" s="115" t="s">
        <v>68</v>
      </c>
      <c r="C9" s="116" t="s">
        <v>71</v>
      </c>
      <c r="D9" s="119" t="s">
        <v>72</v>
      </c>
      <c r="E9" s="112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27"/>
    </row>
    <row r="10" spans="1:17" s="95" customFormat="1" ht="27.75" customHeight="1">
      <c r="A10" s="115" t="s">
        <v>73</v>
      </c>
      <c r="B10" s="115" t="s">
        <v>74</v>
      </c>
      <c r="C10" s="116" t="s">
        <v>69</v>
      </c>
      <c r="D10" s="117" t="s">
        <v>75</v>
      </c>
      <c r="E10" s="112">
        <f t="shared" si="0"/>
        <v>5.94</v>
      </c>
      <c r="F10" s="118"/>
      <c r="G10" s="118"/>
      <c r="H10" s="118"/>
      <c r="I10" s="118"/>
      <c r="J10" s="118"/>
      <c r="K10" s="118"/>
      <c r="L10" s="118">
        <v>5.94</v>
      </c>
      <c r="M10" s="118"/>
      <c r="N10" s="118"/>
      <c r="O10" s="118"/>
      <c r="P10" s="118"/>
      <c r="Q10" s="127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27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2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98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99</v>
      </c>
      <c r="B4" s="5" t="s">
        <v>100</v>
      </c>
      <c r="C4" s="5" t="s">
        <v>101</v>
      </c>
      <c r="D4" s="5" t="s">
        <v>102</v>
      </c>
    </row>
    <row r="5" spans="1:4" s="82" customFormat="1" ht="25.5" customHeight="1">
      <c r="A5" s="87" t="s">
        <v>103</v>
      </c>
      <c r="B5" s="88">
        <v>0</v>
      </c>
      <c r="C5" s="88"/>
      <c r="D5" s="88"/>
    </row>
    <row r="6" spans="1:4" s="82" customFormat="1" ht="25.5" customHeight="1">
      <c r="A6" s="87" t="s">
        <v>104</v>
      </c>
      <c r="B6" s="89"/>
      <c r="C6" s="89"/>
      <c r="D6" s="90"/>
    </row>
    <row r="7" spans="1:4" s="82" customFormat="1" ht="25.5" customHeight="1">
      <c r="A7" s="87" t="s">
        <v>105</v>
      </c>
      <c r="B7" s="89">
        <v>1.8</v>
      </c>
      <c r="C7" s="89">
        <v>1.8</v>
      </c>
      <c r="D7" s="90"/>
    </row>
    <row r="8" spans="1:4" s="82" customFormat="1" ht="25.5" customHeight="1">
      <c r="A8" s="87" t="s">
        <v>106</v>
      </c>
      <c r="B8" s="89">
        <v>1.8</v>
      </c>
      <c r="C8" s="89">
        <v>1.8</v>
      </c>
      <c r="D8" s="90">
        <f>(B8/C8-1)*100</f>
        <v>0</v>
      </c>
    </row>
    <row r="9" spans="1:4" s="82" customFormat="1" ht="25.5" customHeight="1">
      <c r="A9" s="87" t="s">
        <v>107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1.8</v>
      </c>
      <c r="C10" s="89">
        <f>C5+C6+C8+C9</f>
        <v>1.8</v>
      </c>
      <c r="D10" s="90">
        <f>(B10/C10-1)*100</f>
        <v>0</v>
      </c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B13" sqref="B13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2019-01-26T03:38:42Z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