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28" activeTab="2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<sst xmlns="http://schemas.openxmlformats.org/spreadsheetml/2006/main" count="525" uniqueCount="342">
  <si>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</si>
  <si>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</si>
  <si>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</si>
  <si>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</si>
  <si>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</si>
  <si>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</si>
  <si>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</si>
  <si>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</si>
  <si>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</si>
  <si>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</si>
  <si>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</si>
  <si>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</si>
  <si>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</si>
  <si>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</si>
  <si>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</si>
  <si>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</si>
  <si>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</si>
  <si>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</si>
  <si>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</si>
  <si>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</si>
  <si>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</si>
  <si>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</si>
  <si>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</si>
  <si>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</si>
  <si>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</si>
  <si>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</si>
  <si>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</si>
  <si>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</si>
  <si>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</si>
  <si>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</si>
  <si>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</si>
  <si>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</si>
  <si>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</si>
  <si>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</si>
  <si>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</si>
  <si>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</si>
  <si>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</si>
  <si>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</si>
  <si>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</si>
  <si>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</si>
  <si>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</si>
  <si>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</si>
  <si>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</si>
  <si>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</si>
  <si>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</si>
  <si>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</si>
  <si>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</si>
  <si>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</si>
  <si>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</si>
  <si>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</si>
  <si>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</si>
  <si>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</si>
  <si>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</si>
  <si>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</si>
  <si>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</si>
  <si>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</si>
  <si>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</si>
  <si>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</si>
  <si>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</si>
  <si>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</si>
  <si>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</si>
  <si>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</si>
  <si>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</si>
  <si>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</si>
  <si>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</si>
  <si>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</si>
  <si>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208</t>
  </si>
  <si>
    <t>02</t>
  </si>
  <si>
    <t>01</t>
  </si>
  <si>
    <t>行政运行</t>
  </si>
  <si>
    <t>99</t>
  </si>
  <si>
    <t>其他民政管理事务支出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</si>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</sst>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#,##0;\-#,##0;&quot;-&quot;"/>
    <numFmt numFmtId="183" formatCode="#,##0;\(#,##0\)"/>
    <numFmt numFmtId="184" formatCode="_-* #,##0&quot;$&quot;_-;\-* #,##0&quot;$&quot;_-;_-* &quot;-&quot;&quot;$&quot;_-;_-@_-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0" fillId="3" borderId="0" applyNumberFormat="0" applyBorder="0" applyAlignment="0" applyProtection="0"/>
    <xf numFmtId="0" fontId="27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7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4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1" fillId="0" borderId="4" applyNumberFormat="0" applyFill="0" applyAlignment="0" applyProtection="0"/>
    <xf numFmtId="0" fontId="32" fillId="6" borderId="0" applyNumberFormat="0" applyBorder="0" applyAlignment="0" applyProtection="0"/>
    <xf numFmtId="0" fontId="24" fillId="12" borderId="0" applyNumberFormat="0" applyBorder="0" applyAlignment="0" applyProtection="0"/>
    <xf numFmtId="0" fontId="34" fillId="0" borderId="5" applyNumberFormat="0" applyFill="0" applyAlignment="0" applyProtection="0"/>
    <xf numFmtId="0" fontId="24" fillId="13" borderId="0" applyNumberFormat="0" applyBorder="0" applyAlignment="0" applyProtection="0"/>
    <xf numFmtId="0" fontId="32" fillId="6" borderId="0" applyNumberFormat="0" applyBorder="0" applyAlignment="0" applyProtection="0"/>
    <xf numFmtId="0" fontId="37" fillId="4" borderId="6" applyNumberFormat="0" applyAlignment="0" applyProtection="0"/>
    <xf numFmtId="0" fontId="5" fillId="14" borderId="0" applyNumberFormat="0" applyBorder="0" applyAlignment="0" applyProtection="0"/>
    <xf numFmtId="0" fontId="28" fillId="4" borderId="1" applyNumberFormat="0" applyAlignment="0" applyProtection="0"/>
    <xf numFmtId="0" fontId="21" fillId="7" borderId="7" applyNumberFormat="0" applyAlignment="0" applyProtection="0"/>
    <xf numFmtId="0" fontId="24" fillId="15" borderId="0" applyNumberFormat="0" applyBorder="0" applyAlignment="0" applyProtection="0"/>
    <xf numFmtId="18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0" borderId="8" applyNumberFormat="0" applyFill="0" applyAlignment="0" applyProtection="0"/>
    <xf numFmtId="0" fontId="30" fillId="0" borderId="9" applyNumberFormat="0" applyFill="0" applyAlignment="0" applyProtection="0"/>
    <xf numFmtId="0" fontId="5" fillId="16" borderId="0" applyNumberFormat="0" applyBorder="0" applyAlignment="0" applyProtection="0"/>
    <xf numFmtId="0" fontId="39" fillId="3" borderId="0" applyNumberFormat="0" applyBorder="0" applyAlignment="0" applyProtection="0"/>
    <xf numFmtId="0" fontId="26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33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0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5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6" borderId="0" applyNumberFormat="0" applyBorder="0" applyAlignment="0" applyProtection="0"/>
    <xf numFmtId="0" fontId="24" fillId="24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3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43" fillId="3" borderId="0" applyNumberFormat="0" applyBorder="0" applyAlignment="0" applyProtection="0"/>
    <xf numFmtId="0" fontId="33" fillId="19" borderId="0" applyNumberFormat="0" applyBorder="0" applyAlignment="0" applyProtection="0"/>
    <xf numFmtId="0" fontId="47" fillId="6" borderId="0" applyNumberFormat="0" applyBorder="0" applyAlignment="0" applyProtection="0"/>
    <xf numFmtId="0" fontId="4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7" fillId="11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7" fillId="8" borderId="0" applyNumberFormat="0" applyBorder="0" applyAlignment="0" applyProtection="0"/>
    <xf numFmtId="0" fontId="32" fillId="6" borderId="0" applyNumberFormat="0" applyBorder="0" applyAlignment="0" applyProtection="0"/>
    <xf numFmtId="0" fontId="7" fillId="2" borderId="0" applyNumberFormat="0" applyBorder="0" applyAlignment="0" applyProtection="0"/>
    <xf numFmtId="0" fontId="42" fillId="2" borderId="0" applyNumberFormat="0" applyBorder="0" applyAlignment="0" applyProtection="0"/>
    <xf numFmtId="182" fontId="53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3" fontId="12" fillId="0" borderId="0">
      <alignment/>
      <protection/>
    </xf>
    <xf numFmtId="0" fontId="54" fillId="27" borderId="0" applyNumberFormat="0" applyBorder="0" applyAlignment="0" applyProtection="0"/>
    <xf numFmtId="0" fontId="41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2" fillId="0" borderId="0">
      <alignment/>
      <protection/>
    </xf>
    <xf numFmtId="187" fontId="0" fillId="0" borderId="0" applyFont="0" applyFill="0" applyBorder="0" applyAlignment="0" applyProtection="0"/>
    <xf numFmtId="0" fontId="52" fillId="0" borderId="0" applyProtection="0">
      <alignment/>
    </xf>
    <xf numFmtId="188" fontId="12" fillId="0" borderId="0">
      <alignment/>
      <protection/>
    </xf>
    <xf numFmtId="2" fontId="52" fillId="0" borderId="0" applyProtection="0">
      <alignment/>
    </xf>
    <xf numFmtId="0" fontId="45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55" fillId="0" borderId="0" applyProtection="0">
      <alignment/>
    </xf>
    <xf numFmtId="0" fontId="44" fillId="0" borderId="0" applyProtection="0">
      <alignment/>
    </xf>
    <xf numFmtId="0" fontId="43" fillId="3" borderId="0" applyNumberFormat="0" applyBorder="0" applyAlignment="0" applyProtection="0"/>
    <xf numFmtId="0" fontId="45" fillId="22" borderId="12" applyNumberFormat="0" applyBorder="0" applyAlignment="0" applyProtection="0"/>
    <xf numFmtId="37" fontId="48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2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32" fillId="6" borderId="0" applyNumberFormat="0" applyBorder="0" applyAlignment="0" applyProtection="0"/>
    <xf numFmtId="0" fontId="47" fillId="6" borderId="0" applyNumberFormat="0" applyBorder="0" applyAlignment="0" applyProtection="0"/>
    <xf numFmtId="0" fontId="33" fillId="7" borderId="0" applyNumberFormat="0" applyBorder="0" applyAlignment="0" applyProtection="0"/>
    <xf numFmtId="0" fontId="47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6" borderId="0" applyNumberFormat="0" applyBorder="0" applyAlignment="0" applyProtection="0"/>
    <xf numFmtId="184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" fillId="0" borderId="0">
      <alignment vertical="center"/>
      <protection/>
    </xf>
    <xf numFmtId="0" fontId="32" fillId="6" borderId="0" applyNumberFormat="0" applyBorder="0" applyAlignment="0" applyProtection="0"/>
    <xf numFmtId="0" fontId="47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" fillId="0" borderId="0">
      <alignment vertical="center"/>
      <protection/>
    </xf>
    <xf numFmtId="189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0" fillId="0" borderId="0">
      <alignment/>
      <protection/>
    </xf>
    <xf numFmtId="0" fontId="54" fillId="28" borderId="0" applyNumberFormat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4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3" fillId="23" borderId="0" applyNumberFormat="0" applyBorder="0" applyAlignment="0" applyProtection="0"/>
    <xf numFmtId="38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B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488.90000000000003</v>
      </c>
      <c r="C7" s="212" t="s">
        <v>24</v>
      </c>
      <c r="D7" s="211">
        <f>D8+D9+D10</f>
        <v>488.90000000000003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442.8</v>
      </c>
      <c r="E8" s="211"/>
      <c r="F8" s="211"/>
      <c r="G8" s="211">
        <f>SUM(H8:R8)</f>
        <v>442.8</v>
      </c>
      <c r="H8" s="211">
        <v>442.8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36.6</v>
      </c>
      <c r="E9" s="211"/>
      <c r="F9" s="211"/>
      <c r="G9" s="211">
        <f aca="true" t="shared" si="0" ref="G9:G14">SUM(H9:R9)</f>
        <v>36.6</v>
      </c>
      <c r="H9" s="211">
        <v>36.6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9.5</v>
      </c>
      <c r="E10" s="211"/>
      <c r="F10" s="211"/>
      <c r="G10" s="211">
        <f t="shared" si="0"/>
        <v>9.5</v>
      </c>
      <c r="H10" s="211">
        <v>9.5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0</v>
      </c>
      <c r="E14" s="211"/>
      <c r="F14" s="211"/>
      <c r="G14" s="211">
        <f t="shared" si="0"/>
        <v>0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488.90000000000003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488.90000000000003</v>
      </c>
      <c r="C24" s="227" t="s">
        <v>53</v>
      </c>
      <c r="D24" s="220">
        <f>D7+D11</f>
        <v>488.90000000000003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488.90000000000003</v>
      </c>
      <c r="H24" s="220">
        <f t="shared" si="1"/>
        <v>488.90000000000003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/>
    </row>
    <row r="7" spans="1:3" ht="33" customHeight="1">
      <c r="A7" s="25" t="s">
        <v>324</v>
      </c>
      <c r="B7" s="26"/>
      <c r="C7" s="25"/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8" sqref="B8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3" customWidth="1"/>
    <col min="4" max="4" width="77.83203125" style="163" customWidth="1"/>
    <col min="5" max="5" width="18.16015625" style="163" customWidth="1"/>
    <col min="6" max="6" width="18.83203125" style="163" customWidth="1"/>
    <col min="7" max="8" width="15.5" style="163" customWidth="1"/>
    <col min="9" max="9" width="15.33203125" style="163" customWidth="1"/>
    <col min="10" max="10" width="18.33203125" style="163" customWidth="1"/>
    <col min="11" max="11" width="15.16015625" style="163" customWidth="1"/>
    <col min="12" max="12" width="16" style="163" customWidth="1"/>
    <col min="13" max="13" width="17.16015625" style="163" customWidth="1"/>
    <col min="14" max="14" width="18.16015625" style="163" customWidth="1"/>
    <col min="15" max="254" width="9.16015625" style="161" customWidth="1"/>
  </cols>
  <sheetData>
    <row r="1" spans="1:14" s="161" customFormat="1" ht="15.75" customHeight="1">
      <c r="A1" s="164"/>
      <c r="B1" s="164"/>
      <c r="C1" s="165"/>
      <c r="D1" s="166"/>
      <c r="E1" s="166"/>
      <c r="F1" s="167"/>
      <c r="G1" s="167"/>
      <c r="H1" s="167"/>
      <c r="I1" s="167"/>
      <c r="J1" s="167"/>
      <c r="K1" s="167"/>
      <c r="L1" s="167"/>
      <c r="M1" s="167"/>
      <c r="N1" s="186"/>
    </row>
    <row r="2" spans="1:14" s="161" customFormat="1" ht="25.5" customHeight="1">
      <c r="A2" s="168" t="s">
        <v>54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161" customFormat="1" ht="17.25" customHeight="1">
      <c r="A3" s="169"/>
      <c r="B3" s="169"/>
      <c r="C3" s="169"/>
      <c r="D3" s="170"/>
      <c r="E3" s="170"/>
      <c r="F3" s="171"/>
      <c r="G3" s="171"/>
      <c r="H3" s="171"/>
      <c r="I3" s="171"/>
      <c r="J3" s="171"/>
      <c r="K3" s="171"/>
      <c r="L3" s="171"/>
      <c r="M3" s="171"/>
      <c r="N3" s="187" t="s">
        <v>55</v>
      </c>
    </row>
    <row r="4" spans="1:14" s="161" customFormat="1" ht="20.25" customHeight="1">
      <c r="A4" s="172" t="s">
        <v>56</v>
      </c>
      <c r="B4" s="172"/>
      <c r="C4" s="172"/>
      <c r="D4" s="173" t="s">
        <v>57</v>
      </c>
      <c r="E4" s="174" t="s">
        <v>7</v>
      </c>
      <c r="F4" s="175" t="s">
        <v>12</v>
      </c>
      <c r="G4" s="176" t="s">
        <v>58</v>
      </c>
      <c r="H4" s="177" t="s">
        <v>14</v>
      </c>
      <c r="I4" s="176" t="s">
        <v>59</v>
      </c>
      <c r="J4" s="176" t="s">
        <v>16</v>
      </c>
      <c r="K4" s="176" t="s">
        <v>60</v>
      </c>
      <c r="L4" s="176" t="s">
        <v>18</v>
      </c>
      <c r="M4" s="188" t="s">
        <v>19</v>
      </c>
      <c r="N4" s="176" t="s">
        <v>61</v>
      </c>
    </row>
    <row r="5" spans="1:14" s="161" customFormat="1" ht="39" customHeight="1">
      <c r="A5" s="178" t="s">
        <v>62</v>
      </c>
      <c r="B5" s="179" t="s">
        <v>63</v>
      </c>
      <c r="C5" s="179" t="s">
        <v>64</v>
      </c>
      <c r="D5" s="173"/>
      <c r="E5" s="174"/>
      <c r="F5" s="175"/>
      <c r="G5" s="176"/>
      <c r="H5" s="180"/>
      <c r="I5" s="176"/>
      <c r="J5" s="176"/>
      <c r="K5" s="176"/>
      <c r="L5" s="176"/>
      <c r="M5" s="189"/>
      <c r="N5" s="176"/>
    </row>
    <row r="6" spans="1:14" s="161" customFormat="1" ht="18" customHeight="1">
      <c r="A6" s="181" t="s">
        <v>65</v>
      </c>
      <c r="B6" s="182" t="s">
        <v>65</v>
      </c>
      <c r="C6" s="182" t="s">
        <v>65</v>
      </c>
      <c r="D6" s="183" t="s">
        <v>65</v>
      </c>
      <c r="E6" s="183">
        <v>1</v>
      </c>
      <c r="F6" s="183">
        <v>2</v>
      </c>
      <c r="G6" s="183">
        <v>3</v>
      </c>
      <c r="H6" s="183"/>
      <c r="I6" s="183">
        <v>4</v>
      </c>
      <c r="J6" s="183">
        <v>5</v>
      </c>
      <c r="K6" s="183">
        <v>6</v>
      </c>
      <c r="L6" s="183">
        <v>7</v>
      </c>
      <c r="M6" s="183">
        <v>8</v>
      </c>
      <c r="N6" s="183">
        <v>11</v>
      </c>
    </row>
    <row r="7" spans="1:15" s="162" customFormat="1" ht="15.75" customHeight="1">
      <c r="A7" s="175"/>
      <c r="B7" s="175"/>
      <c r="C7" s="175"/>
      <c r="D7" s="184" t="s">
        <v>7</v>
      </c>
      <c r="E7" s="185">
        <f>SUM(F7:N7)</f>
        <v>488.90000000000003</v>
      </c>
      <c r="F7" s="185">
        <f>SUM(F8:F15)</f>
        <v>488.90000000000003</v>
      </c>
      <c r="G7" s="185">
        <f aca="true" t="shared" si="0" ref="G7:N7">SUM(G8:G15)</f>
        <v>0</v>
      </c>
      <c r="H7" s="185">
        <f t="shared" si="0"/>
        <v>0</v>
      </c>
      <c r="I7" s="185">
        <f t="shared" si="0"/>
        <v>0</v>
      </c>
      <c r="J7" s="185">
        <f t="shared" si="0"/>
        <v>0</v>
      </c>
      <c r="K7" s="185">
        <f t="shared" si="0"/>
        <v>0</v>
      </c>
      <c r="L7" s="185">
        <f t="shared" si="0"/>
        <v>0</v>
      </c>
      <c r="M7" s="185">
        <f t="shared" si="0"/>
        <v>0</v>
      </c>
      <c r="N7" s="185">
        <f t="shared" si="0"/>
        <v>0</v>
      </c>
      <c r="O7" s="190"/>
    </row>
    <row r="8" spans="1:14" s="161" customFormat="1" ht="15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85">
        <f aca="true" t="shared" si="1" ref="E8:E15">SUM(F8:N8)</f>
        <v>479.40000000000003</v>
      </c>
      <c r="F8" s="185">
        <f>'部门收支预算总表'!D8+'部门收支预算总表'!D9</f>
        <v>479.40000000000003</v>
      </c>
      <c r="G8" s="185"/>
      <c r="H8" s="185"/>
      <c r="I8" s="185"/>
      <c r="J8" s="185"/>
      <c r="K8" s="185"/>
      <c r="L8" s="185"/>
      <c r="M8" s="185"/>
      <c r="N8" s="185"/>
    </row>
    <row r="9" spans="1:14" s="161" customFormat="1" ht="15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85">
        <f t="shared" si="1"/>
        <v>0</v>
      </c>
      <c r="F9" s="185">
        <f>'部门收支预算总表'!D14</f>
        <v>0</v>
      </c>
      <c r="G9" s="185"/>
      <c r="H9" s="185"/>
      <c r="I9" s="185"/>
      <c r="J9" s="185"/>
      <c r="K9" s="185"/>
      <c r="L9" s="185"/>
      <c r="M9" s="185"/>
      <c r="N9" s="185"/>
    </row>
    <row r="10" spans="1:14" s="161" customFormat="1" ht="15.75" customHeight="1">
      <c r="A10" s="114" t="s">
        <v>66</v>
      </c>
      <c r="B10" s="114" t="s">
        <v>72</v>
      </c>
      <c r="C10" s="115" t="s">
        <v>68</v>
      </c>
      <c r="D10" s="116" t="s">
        <v>73</v>
      </c>
      <c r="E10" s="185">
        <f t="shared" si="1"/>
        <v>9.5</v>
      </c>
      <c r="F10" s="185">
        <f>'部门收支预算总表'!D10</f>
        <v>9.5</v>
      </c>
      <c r="G10" s="185"/>
      <c r="H10" s="185"/>
      <c r="I10" s="185"/>
      <c r="J10" s="185"/>
      <c r="K10" s="185"/>
      <c r="L10" s="185"/>
      <c r="M10" s="185"/>
      <c r="N10" s="185"/>
    </row>
    <row r="11" spans="1:14" s="161" customFormat="1" ht="15.75" customHeight="1">
      <c r="A11" s="114"/>
      <c r="B11" s="114"/>
      <c r="C11" s="115"/>
      <c r="D11" s="119"/>
      <c r="E11" s="185">
        <f t="shared" si="1"/>
        <v>0</v>
      </c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s="161" customFormat="1" ht="15.75" customHeight="1">
      <c r="A12" s="175"/>
      <c r="B12" s="175"/>
      <c r="C12" s="175"/>
      <c r="D12" s="184"/>
      <c r="E12" s="185">
        <f t="shared" si="1"/>
        <v>0</v>
      </c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161" customFormat="1" ht="15.75" customHeight="1">
      <c r="A13" s="175"/>
      <c r="B13" s="175"/>
      <c r="C13" s="175"/>
      <c r="D13" s="184"/>
      <c r="E13" s="185">
        <f t="shared" si="1"/>
        <v>0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s="161" customFormat="1" ht="15.75" customHeight="1">
      <c r="A14" s="175"/>
      <c r="B14" s="175"/>
      <c r="C14" s="175"/>
      <c r="D14" s="184"/>
      <c r="E14" s="185">
        <f t="shared" si="1"/>
        <v>0</v>
      </c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s="161" customFormat="1" ht="15.75" customHeight="1">
      <c r="A15" s="175"/>
      <c r="B15" s="175"/>
      <c r="C15" s="175"/>
      <c r="D15" s="184"/>
      <c r="E15" s="185">
        <f t="shared" si="1"/>
        <v>0</v>
      </c>
      <c r="F15" s="185"/>
      <c r="G15" s="185"/>
      <c r="H15" s="185"/>
      <c r="I15" s="185"/>
      <c r="J15" s="185"/>
      <c r="K15" s="185"/>
      <c r="L15" s="185"/>
      <c r="M15" s="185"/>
      <c r="N15" s="185"/>
    </row>
    <row r="16" spans="9:13" s="161" customFormat="1" ht="20.25" customHeight="1">
      <c r="I16" s="162"/>
      <c r="J16" s="162"/>
      <c r="K16" s="163"/>
      <c r="L16" s="163"/>
      <c r="M16" s="163"/>
    </row>
    <row r="17" spans="11:13" s="161" customFormat="1" ht="20.25" customHeight="1">
      <c r="K17" s="163"/>
      <c r="L17" s="163"/>
      <c r="M17" s="163"/>
    </row>
    <row r="18" spans="11:13" s="161" customFormat="1" ht="11.25">
      <c r="K18" s="163"/>
      <c r="L18" s="163"/>
      <c r="M18" s="163"/>
    </row>
    <row r="19" spans="1:14" s="161" customFormat="1" ht="11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61" customFormat="1" ht="11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s="161" customFormat="1" ht="11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61" customFormat="1" ht="11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61" customFormat="1" ht="11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37" sqref="F3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75</v>
      </c>
      <c r="E4" s="106" t="s">
        <v>76</v>
      </c>
      <c r="F4" s="125" t="s">
        <v>77</v>
      </c>
      <c r="G4" s="126"/>
      <c r="H4" s="126"/>
      <c r="I4" s="106" t="s">
        <v>78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79</v>
      </c>
      <c r="G5" s="124" t="s">
        <v>80</v>
      </c>
      <c r="H5" s="130" t="s">
        <v>81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488.90000000000003</v>
      </c>
      <c r="F6" s="127">
        <f>SUM(F7:F11)</f>
        <v>442.8</v>
      </c>
      <c r="G6" s="127">
        <f>SUM(G7:G11)</f>
        <v>9.5</v>
      </c>
      <c r="H6" s="127">
        <f>SUM(H7:H11)</f>
        <v>36.6</v>
      </c>
      <c r="I6" s="127">
        <f>SUM(I7:I11)</f>
        <v>0</v>
      </c>
    </row>
    <row r="7" spans="1:9" s="95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112">
        <f t="shared" si="0"/>
        <v>479.40000000000003</v>
      </c>
      <c r="F7" s="117">
        <f>'部门收支预算总表'!D8</f>
        <v>442.8</v>
      </c>
      <c r="G7" s="117"/>
      <c r="H7" s="117">
        <f>'部门收支预算总表'!D9</f>
        <v>36.6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70</v>
      </c>
      <c r="D8" s="118" t="s">
        <v>71</v>
      </c>
      <c r="E8" s="112">
        <f t="shared" si="0"/>
        <v>0</v>
      </c>
      <c r="F8" s="117"/>
      <c r="G8" s="117"/>
      <c r="H8" s="117"/>
      <c r="I8" s="117">
        <f>'部门收支预算总表'!D14</f>
        <v>0</v>
      </c>
    </row>
    <row r="9" spans="1:9" s="95" customFormat="1" ht="27.75" customHeight="1">
      <c r="A9" s="114" t="s">
        <v>66</v>
      </c>
      <c r="B9" s="114" t="s">
        <v>72</v>
      </c>
      <c r="C9" s="115" t="s">
        <v>68</v>
      </c>
      <c r="D9" s="116" t="s">
        <v>73</v>
      </c>
      <c r="E9" s="112">
        <f t="shared" si="0"/>
        <v>9.5</v>
      </c>
      <c r="F9" s="117"/>
      <c r="G9" s="117">
        <f>'部门收支预算总表'!D10</f>
        <v>9.5</v>
      </c>
      <c r="H9" s="117"/>
      <c r="I9" s="117"/>
    </row>
    <row r="10" spans="1:9" s="96" customFormat="1" ht="27.75" customHeight="1">
      <c r="A10" s="114"/>
      <c r="B10" s="114"/>
      <c r="C10" s="115"/>
      <c r="D10" s="119"/>
      <c r="E10" s="112">
        <f t="shared" si="0"/>
        <v>0</v>
      </c>
      <c r="F10" s="117"/>
      <c r="G10" s="117"/>
      <c r="H10" s="117"/>
      <c r="I10" s="117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7"/>
      <c r="G11" s="117"/>
      <c r="H11" s="117"/>
      <c r="I11" s="117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7">
      <selection activeCell="D3" sqref="D3"/>
    </sheetView>
  </sheetViews>
  <sheetFormatPr defaultColWidth="9.16015625" defaultRowHeight="11.25"/>
  <cols>
    <col min="1" max="1" width="40.33203125" style="133" customWidth="1"/>
    <col min="2" max="4" width="36.66015625" style="133" customWidth="1"/>
    <col min="5" max="242" width="9.16015625" style="133" customWidth="1"/>
    <col min="243" max="16384" width="9.16015625" style="97" customWidth="1"/>
  </cols>
  <sheetData>
    <row r="1" spans="1:241" ht="24.75" customHeight="1">
      <c r="A1" s="134"/>
      <c r="B1" s="135"/>
      <c r="C1" s="135"/>
      <c r="D1" s="135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</row>
    <row r="2" spans="1:241" ht="24.75" customHeight="1">
      <c r="A2" s="137" t="s">
        <v>82</v>
      </c>
      <c r="B2" s="137"/>
      <c r="C2" s="137"/>
      <c r="D2" s="137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</row>
    <row r="3" spans="1:241" ht="24.75" customHeight="1">
      <c r="A3" s="138"/>
      <c r="D3" s="139" t="s">
        <v>1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</row>
    <row r="4" spans="1:241" ht="24.75" customHeight="1">
      <c r="A4" s="140" t="s">
        <v>4</v>
      </c>
      <c r="B4" s="140" t="s">
        <v>5</v>
      </c>
      <c r="C4" s="140" t="s">
        <v>6</v>
      </c>
      <c r="D4" s="141" t="s">
        <v>7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</row>
    <row r="5" spans="1:241" ht="41.25" customHeight="1">
      <c r="A5" s="140"/>
      <c r="B5" s="142"/>
      <c r="C5" s="140"/>
      <c r="D5" s="141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</row>
    <row r="6" spans="1:241" s="132" customFormat="1" ht="24.75" customHeight="1">
      <c r="A6" s="143" t="s">
        <v>23</v>
      </c>
      <c r="B6" s="144">
        <f>'部门收支预算总表'!B7</f>
        <v>488.90000000000003</v>
      </c>
      <c r="C6" s="145" t="s">
        <v>24</v>
      </c>
      <c r="D6" s="144">
        <f>SUM(D7:D9)</f>
        <v>488.90000000000003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</row>
    <row r="7" spans="1:241" s="132" customFormat="1" ht="24.75" customHeight="1">
      <c r="A7" s="143" t="s">
        <v>25</v>
      </c>
      <c r="B7" s="144"/>
      <c r="C7" s="147" t="s">
        <v>26</v>
      </c>
      <c r="D7" s="144">
        <f>'部门收支预算总表'!D8</f>
        <v>442.8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</row>
    <row r="8" spans="1:241" s="132" customFormat="1" ht="24.75" customHeight="1">
      <c r="A8" s="143" t="s">
        <v>27</v>
      </c>
      <c r="B8" s="144"/>
      <c r="C8" s="148" t="s">
        <v>28</v>
      </c>
      <c r="D8" s="144">
        <f>'部门收支预算总表'!D9</f>
        <v>36.6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</row>
    <row r="9" spans="1:241" s="132" customFormat="1" ht="24.75" customHeight="1">
      <c r="A9" s="143" t="s">
        <v>29</v>
      </c>
      <c r="B9" s="144"/>
      <c r="C9" s="148" t="s">
        <v>30</v>
      </c>
      <c r="D9" s="144">
        <f>'部门收支预算总表'!D10</f>
        <v>9.5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</row>
    <row r="10" spans="1:241" s="132" customFormat="1" ht="24.75" customHeight="1">
      <c r="A10" s="143" t="s">
        <v>31</v>
      </c>
      <c r="B10" s="144"/>
      <c r="C10" s="148" t="s">
        <v>32</v>
      </c>
      <c r="D10" s="144">
        <f>SUM(D11:D19)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</row>
    <row r="11" spans="1:241" s="132" customFormat="1" ht="30" customHeight="1">
      <c r="A11" s="143" t="s">
        <v>33</v>
      </c>
      <c r="B11" s="144"/>
      <c r="C11" s="149" t="s">
        <v>34</v>
      </c>
      <c r="D11" s="14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</row>
    <row r="12" spans="1:241" s="132" customFormat="1" ht="24.75" customHeight="1">
      <c r="A12" s="143" t="s">
        <v>35</v>
      </c>
      <c r="B12" s="144"/>
      <c r="C12" s="150" t="s">
        <v>36</v>
      </c>
      <c r="D12" s="144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</row>
    <row r="13" spans="1:241" s="132" customFormat="1" ht="28.5" customHeight="1">
      <c r="A13" s="143" t="s">
        <v>37</v>
      </c>
      <c r="B13" s="144"/>
      <c r="C13" s="150" t="s">
        <v>38</v>
      </c>
      <c r="D13" s="144">
        <f>'部门收支预算总表'!D14</f>
        <v>0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</row>
    <row r="14" spans="1:241" s="132" customFormat="1" ht="24.75" customHeight="1">
      <c r="A14" s="151" t="s">
        <v>39</v>
      </c>
      <c r="B14" s="144"/>
      <c r="C14" s="150" t="s">
        <v>40</v>
      </c>
      <c r="D14" s="144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</row>
    <row r="15" spans="1:241" s="132" customFormat="1" ht="24.75" customHeight="1">
      <c r="A15" s="152" t="s">
        <v>41</v>
      </c>
      <c r="B15" s="153"/>
      <c r="C15" s="154" t="s">
        <v>42</v>
      </c>
      <c r="D15" s="144"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</row>
    <row r="16" spans="1:241" s="132" customFormat="1" ht="24.75" customHeight="1">
      <c r="A16" s="155" t="s">
        <v>43</v>
      </c>
      <c r="B16" s="153"/>
      <c r="C16" s="154" t="s">
        <v>44</v>
      </c>
      <c r="D16" s="144">
        <v>0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</row>
    <row r="17" spans="1:241" s="132" customFormat="1" ht="24.75" customHeight="1">
      <c r="A17" s="152" t="s">
        <v>45</v>
      </c>
      <c r="B17" s="153"/>
      <c r="C17" s="154" t="s">
        <v>46</v>
      </c>
      <c r="D17" s="144">
        <v>0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</row>
    <row r="18" spans="1:241" ht="24" customHeight="1">
      <c r="A18" s="155"/>
      <c r="B18" s="153"/>
      <c r="C18" s="156" t="s">
        <v>47</v>
      </c>
      <c r="D18" s="144"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</row>
    <row r="19" spans="1:241" ht="24" customHeight="1">
      <c r="A19" s="157" t="s">
        <v>48</v>
      </c>
      <c r="B19" s="153">
        <f>SUM(B6:B18)</f>
        <v>488.90000000000003</v>
      </c>
      <c r="C19" s="156" t="s">
        <v>49</v>
      </c>
      <c r="D19" s="144">
        <v>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</row>
    <row r="20" spans="1:241" s="132" customFormat="1" ht="27" customHeight="1">
      <c r="A20" s="158" t="s">
        <v>50</v>
      </c>
      <c r="B20" s="153"/>
      <c r="C20" s="156"/>
      <c r="D20" s="153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</row>
    <row r="21" spans="1:241" s="132" customFormat="1" ht="24" customHeight="1">
      <c r="A21" s="158" t="s">
        <v>51</v>
      </c>
      <c r="B21" s="153"/>
      <c r="C21" s="156"/>
      <c r="D21" s="153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</row>
    <row r="22" spans="1:241" ht="20.25" customHeight="1">
      <c r="A22" s="158"/>
      <c r="B22" s="153"/>
      <c r="C22" s="156"/>
      <c r="D22" s="153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</row>
    <row r="23" spans="1:241" s="132" customFormat="1" ht="21" customHeight="1">
      <c r="A23" s="159" t="s">
        <v>52</v>
      </c>
      <c r="B23" s="153">
        <f>SUM(B19:B21)</f>
        <v>488.90000000000003</v>
      </c>
      <c r="C23" s="160" t="s">
        <v>53</v>
      </c>
      <c r="D23" s="153">
        <f>D6+D10</f>
        <v>488.90000000000003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</row>
    <row r="24" spans="6:241" ht="19.5" customHeight="1"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J19" sqref="J1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3" t="s">
        <v>1</v>
      </c>
    </row>
    <row r="4" spans="1:17" ht="22.5" customHeight="1">
      <c r="A4" s="102" t="s">
        <v>56</v>
      </c>
      <c r="B4" s="103"/>
      <c r="C4" s="104"/>
      <c r="D4" s="105" t="s">
        <v>75</v>
      </c>
      <c r="E4" s="106" t="s">
        <v>76</v>
      </c>
      <c r="F4" s="125" t="s">
        <v>77</v>
      </c>
      <c r="G4" s="126"/>
      <c r="H4" s="126"/>
      <c r="I4" s="126"/>
      <c r="J4" s="126"/>
      <c r="K4" s="126"/>
      <c r="L4" s="126"/>
      <c r="M4" s="126"/>
      <c r="N4" s="126"/>
      <c r="O4" s="128"/>
      <c r="P4" s="129"/>
      <c r="Q4" s="106" t="s">
        <v>78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79</v>
      </c>
      <c r="G5" s="109"/>
      <c r="H5" s="109"/>
      <c r="I5" s="109"/>
      <c r="J5" s="109"/>
      <c r="K5" s="109"/>
      <c r="L5" s="124" t="s">
        <v>80</v>
      </c>
      <c r="M5" s="130" t="s">
        <v>81</v>
      </c>
      <c r="N5" s="131"/>
      <c r="O5" s="131"/>
      <c r="P5" s="131"/>
      <c r="Q5" s="106"/>
    </row>
    <row r="6" spans="1:17" ht="27" customHeight="1">
      <c r="A6" s="109"/>
      <c r="B6" s="109"/>
      <c r="C6" s="109"/>
      <c r="D6" s="110"/>
      <c r="E6" s="106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4" t="s">
        <v>90</v>
      </c>
      <c r="M6" s="105" t="s">
        <v>91</v>
      </c>
      <c r="N6" s="105" t="s">
        <v>92</v>
      </c>
      <c r="O6" s="105" t="s">
        <v>93</v>
      </c>
      <c r="P6" s="105" t="s">
        <v>94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488.87000000000006</v>
      </c>
      <c r="F7" s="127">
        <f>SUM(F8:F12)</f>
        <v>194.7</v>
      </c>
      <c r="G7" s="127">
        <f aca="true" t="shared" si="1" ref="G7:Q7">SUM(G8:G12)</f>
        <v>129.8</v>
      </c>
      <c r="H7" s="127">
        <f t="shared" si="1"/>
        <v>63.6</v>
      </c>
      <c r="I7" s="127">
        <f t="shared" si="1"/>
        <v>19.1</v>
      </c>
      <c r="J7" s="127">
        <f t="shared" si="1"/>
        <v>3.8</v>
      </c>
      <c r="K7" s="127">
        <f t="shared" si="1"/>
        <v>31.8</v>
      </c>
      <c r="L7" s="127">
        <f t="shared" si="1"/>
        <v>9.47</v>
      </c>
      <c r="M7" s="127">
        <f t="shared" si="1"/>
        <v>23.9</v>
      </c>
      <c r="N7" s="127">
        <f t="shared" si="1"/>
        <v>0.2</v>
      </c>
      <c r="O7" s="127">
        <f t="shared" si="1"/>
        <v>12.5</v>
      </c>
      <c r="P7" s="127">
        <f t="shared" si="1"/>
        <v>0</v>
      </c>
      <c r="Q7" s="127">
        <f t="shared" si="1"/>
        <v>0</v>
      </c>
    </row>
    <row r="8" spans="1:17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479.40000000000003</v>
      </c>
      <c r="F8" s="117">
        <v>194.7</v>
      </c>
      <c r="G8" s="117">
        <v>129.8</v>
      </c>
      <c r="H8" s="117">
        <v>63.6</v>
      </c>
      <c r="I8" s="117">
        <v>19.1</v>
      </c>
      <c r="J8" s="117">
        <v>3.8</v>
      </c>
      <c r="K8" s="117">
        <v>31.8</v>
      </c>
      <c r="L8" s="117"/>
      <c r="M8" s="117">
        <v>23.9</v>
      </c>
      <c r="N8" s="117">
        <v>0.2</v>
      </c>
      <c r="O8" s="117">
        <v>12.5</v>
      </c>
      <c r="P8" s="117"/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s="95" customFormat="1" ht="27.75" customHeight="1">
      <c r="A10" s="114" t="s">
        <v>66</v>
      </c>
      <c r="B10" s="114" t="s">
        <v>72</v>
      </c>
      <c r="C10" s="115" t="s">
        <v>68</v>
      </c>
      <c r="D10" s="116" t="s">
        <v>73</v>
      </c>
      <c r="E10" s="112">
        <f t="shared" si="0"/>
        <v>9.47</v>
      </c>
      <c r="F10" s="117"/>
      <c r="G10" s="117"/>
      <c r="H10" s="117"/>
      <c r="I10" s="117"/>
      <c r="J10" s="117"/>
      <c r="K10" s="117"/>
      <c r="L10" s="117">
        <v>9.47</v>
      </c>
      <c r="M10" s="117"/>
      <c r="N10" s="117"/>
      <c r="O10" s="117"/>
      <c r="P10" s="117"/>
      <c r="Q10" s="117"/>
    </row>
    <row r="11" spans="1:17" s="96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H23" sqref="H23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9.16015625" style="94" customWidth="1"/>
    <col min="18" max="18" width="10" style="94" bestFit="1" customWidth="1"/>
    <col min="19" max="254" width="9.16015625" style="94" customWidth="1"/>
    <col min="255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3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75</v>
      </c>
      <c r="E4" s="106" t="s">
        <v>76</v>
      </c>
      <c r="F4" s="107" t="s">
        <v>77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79</v>
      </c>
      <c r="G5" s="109"/>
      <c r="H5" s="109"/>
      <c r="I5" s="109"/>
      <c r="J5" s="109"/>
      <c r="K5" s="109"/>
      <c r="L5" s="124" t="s">
        <v>80</v>
      </c>
      <c r="M5" s="109" t="s">
        <v>81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4" t="s">
        <v>90</v>
      </c>
      <c r="M6" s="109" t="s">
        <v>91</v>
      </c>
      <c r="N6" s="109" t="s">
        <v>92</v>
      </c>
      <c r="O6" s="109" t="s">
        <v>93</v>
      </c>
      <c r="P6" s="109" t="s">
        <v>94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488.87000000000006</v>
      </c>
      <c r="F7" s="112">
        <f aca="true" t="shared" si="1" ref="F7:Q7">SUM(F8:F12)</f>
        <v>194.7</v>
      </c>
      <c r="G7" s="112">
        <f t="shared" si="1"/>
        <v>129.8</v>
      </c>
      <c r="H7" s="112">
        <f t="shared" si="1"/>
        <v>63.6</v>
      </c>
      <c r="I7" s="112">
        <f t="shared" si="1"/>
        <v>19.1</v>
      </c>
      <c r="J7" s="112">
        <f t="shared" si="1"/>
        <v>3.8</v>
      </c>
      <c r="K7" s="112">
        <f t="shared" si="1"/>
        <v>31.8</v>
      </c>
      <c r="L7" s="112">
        <f t="shared" si="1"/>
        <v>9.47</v>
      </c>
      <c r="M7" s="112">
        <f t="shared" si="1"/>
        <v>23.9</v>
      </c>
      <c r="N7" s="112">
        <f t="shared" si="1"/>
        <v>0.2</v>
      </c>
      <c r="O7" s="112">
        <f t="shared" si="1"/>
        <v>12.5</v>
      </c>
      <c r="P7" s="112">
        <f t="shared" si="1"/>
        <v>0</v>
      </c>
    </row>
    <row r="8" spans="1:16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479.40000000000003</v>
      </c>
      <c r="F8" s="117">
        <v>194.7</v>
      </c>
      <c r="G8" s="117">
        <v>129.8</v>
      </c>
      <c r="H8" s="117">
        <v>63.6</v>
      </c>
      <c r="I8" s="117">
        <v>19.1</v>
      </c>
      <c r="J8" s="117">
        <v>3.8</v>
      </c>
      <c r="K8" s="117">
        <v>31.8</v>
      </c>
      <c r="L8" s="117"/>
      <c r="M8" s="117">
        <v>23.9</v>
      </c>
      <c r="N8" s="117">
        <v>0.2</v>
      </c>
      <c r="O8" s="117">
        <v>12.5</v>
      </c>
      <c r="P8" s="117"/>
    </row>
    <row r="9" spans="1:16" s="95" customFormat="1" ht="27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5" customFormat="1" ht="27.75" customHeight="1">
      <c r="A10" s="114" t="s">
        <v>66</v>
      </c>
      <c r="B10" s="114" t="s">
        <v>72</v>
      </c>
      <c r="C10" s="115" t="s">
        <v>68</v>
      </c>
      <c r="D10" s="116" t="s">
        <v>73</v>
      </c>
      <c r="E10" s="112">
        <f t="shared" si="0"/>
        <v>9.47</v>
      </c>
      <c r="F10" s="117"/>
      <c r="G10" s="117"/>
      <c r="H10" s="117"/>
      <c r="I10" s="117"/>
      <c r="J10" s="117"/>
      <c r="K10" s="117"/>
      <c r="L10" s="117">
        <v>9.47</v>
      </c>
      <c r="M10" s="117"/>
      <c r="N10" s="117"/>
      <c r="O10" s="117"/>
      <c r="P10" s="117"/>
    </row>
    <row r="11" spans="1:16" s="96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6" customFormat="1" ht="27.75" customHeight="1">
      <c r="A12" s="120"/>
      <c r="B12" s="120"/>
      <c r="C12" s="121"/>
      <c r="D12" s="122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>
        <v>0</v>
      </c>
    </row>
    <row r="2" spans="1:4" ht="46.5" customHeight="1">
      <c r="A2" s="83" t="s">
        <v>96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97</v>
      </c>
      <c r="B4" s="5" t="s">
        <v>98</v>
      </c>
      <c r="C4" s="5" t="s">
        <v>99</v>
      </c>
      <c r="D4" s="5" t="s">
        <v>100</v>
      </c>
    </row>
    <row r="5" spans="1:4" s="82" customFormat="1" ht="25.5" customHeight="1">
      <c r="A5" s="87" t="s">
        <v>101</v>
      </c>
      <c r="B5" s="88">
        <v>0</v>
      </c>
      <c r="C5" s="88"/>
      <c r="D5" s="88"/>
    </row>
    <row r="6" spans="1:4" s="82" customFormat="1" ht="25.5" customHeight="1">
      <c r="A6" s="87" t="s">
        <v>102</v>
      </c>
      <c r="B6" s="89"/>
      <c r="C6" s="89"/>
      <c r="D6" s="90"/>
    </row>
    <row r="7" spans="1:4" s="82" customFormat="1" ht="25.5" customHeight="1">
      <c r="A7" s="87" t="s">
        <v>103</v>
      </c>
      <c r="B7" s="89"/>
      <c r="C7" s="89"/>
      <c r="D7" s="90"/>
    </row>
    <row r="8" spans="1:4" s="82" customFormat="1" ht="25.5" customHeight="1">
      <c r="A8" s="87" t="s">
        <v>104</v>
      </c>
      <c r="B8" s="89">
        <v>0</v>
      </c>
      <c r="C8" s="89">
        <v>0</v>
      </c>
      <c r="D8" s="90"/>
    </row>
    <row r="9" spans="1:4" s="82" customFormat="1" ht="25.5" customHeight="1">
      <c r="A9" s="87" t="s">
        <v>105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106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2"/>
  <sheetViews>
    <sheetView zoomScaleSheetLayoutView="100" workbookViewId="0" topLeftCell="A1">
      <selection activeCell="K10" sqref="K10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107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108</v>
      </c>
      <c r="B4" s="72"/>
    </row>
    <row r="5" spans="1:2" s="68" customFormat="1" ht="19.5" customHeight="1">
      <c r="A5" s="73" t="s">
        <v>109</v>
      </c>
      <c r="B5" s="73" t="s">
        <v>110</v>
      </c>
    </row>
    <row r="6" spans="1:2" s="68" customFormat="1" ht="19.5" customHeight="1">
      <c r="A6" s="7" t="s">
        <v>111</v>
      </c>
      <c r="B6" s="74"/>
    </row>
    <row r="7" spans="1:2" s="68" customFormat="1" ht="19.5" customHeight="1">
      <c r="A7" s="75" t="s">
        <v>112</v>
      </c>
      <c r="B7" s="76"/>
    </row>
    <row r="8" spans="1:2" s="68" customFormat="1" ht="19.5" customHeight="1">
      <c r="A8" s="75" t="s">
        <v>113</v>
      </c>
      <c r="B8" s="77"/>
    </row>
    <row r="9" spans="1:2" s="68" customFormat="1" ht="19.5" customHeight="1">
      <c r="A9" s="75" t="s">
        <v>114</v>
      </c>
      <c r="B9" s="77"/>
    </row>
    <row r="10" spans="1:11" s="68" customFormat="1" ht="19.5" customHeight="1">
      <c r="A10" s="75" t="s">
        <v>115</v>
      </c>
      <c r="B10" s="77"/>
      <c r="K10" s="68" t="s">
        <v>116</v>
      </c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