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'附表5财政拨款支出明细表'!$A$1:$O$13</definedName>
    <definedName name="_xlnm.Print_Area" localSheetId="6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</definedNames>
  <calcPr fullCalcOnLoad="1"/>
</workbook>
</file>

<file path=xl/sharedStrings.xml><?xml version="1.0" encoding="utf-8"?>
<sst xmlns="http://schemas.openxmlformats.org/spreadsheetml/2006/main" count="483" uniqueCount="330">
  <si>
    <t>附表4</t>
  </si>
  <si>
    <t>粮食局2017年收支预算总表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</si>
  <si>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</si>
  <si>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</si>
  <si>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</si>
  <si>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</si>
  <si>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</si>
  <si>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</si>
  <si>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</si>
  <si>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</si>
  <si>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</si>
  <si>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</si>
  <si>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</si>
  <si>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</si>
  <si>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</si>
  <si>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</si>
  <si>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</si>
  <si>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</si>
  <si>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</si>
  <si>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</si>
  <si>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</si>
  <si>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</si>
  <si>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</si>
  <si>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</si>
  <si>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</si>
  <si>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</si>
  <si>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</si>
  <si>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</si>
  <si>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</si>
  <si>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</si>
  <si>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</si>
  <si>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</si>
  <si>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</si>
  <si>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</si>
  <si>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</si>
  <si>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</si>
  <si>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</si>
  <si>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</si>
  <si>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</si>
  <si>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</si>
  <si>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</si>
  <si>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</si>
  <si>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</si>
  <si>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</si>
  <si>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</si>
  <si>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</si>
  <si>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</si>
  <si>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</si>
  <si>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</si>
  <si>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</si>
  <si>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</si>
  <si>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</si>
  <si>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</si>
  <si>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</si>
  <si>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</si>
  <si>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粮食局2017年收入预算总表</t>
  </si>
  <si>
    <t>粮食局2017年支出预算总表</t>
  </si>
  <si>
    <t>粮食局2017年财政拨款收支预算总表</t>
  </si>
  <si>
    <t>附表5</t>
  </si>
  <si>
    <t>粮食局2017年财政拨款明细表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</si>
  <si>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</si>
  <si>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</si>
  <si>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</si>
  <si>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</si>
  <si>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</si>
  <si>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</si>
  <si>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</si>
  <si>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</si>
  <si>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</si>
  <si>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</si>
  <si>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</si>
  <si>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</si>
  <si>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</si>
  <si>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</si>
  <si>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</si>
  <si>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</si>
  <si>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</si>
  <si>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</si>
  <si>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</si>
  <si>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</si>
  <si>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</si>
  <si>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粮食局</t>
  </si>
  <si>
    <t>222</t>
  </si>
  <si>
    <t>01</t>
  </si>
  <si>
    <t>50</t>
  </si>
  <si>
    <t>事业运行</t>
  </si>
  <si>
    <t>208</t>
  </si>
  <si>
    <t>05</t>
  </si>
  <si>
    <t>02</t>
  </si>
  <si>
    <t xml:space="preserve">  归口管理的事业单位离退休</t>
  </si>
  <si>
    <t>粮食局2017年财政拨款基本支出明细表</t>
  </si>
  <si>
    <t>附表7</t>
  </si>
  <si>
    <t>粮食局2017年“三公”经费预算统计表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</si>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</sst>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yyyy&quot;年&quot;m&quot;月&quot;d&quot;日&quot;;@"/>
    <numFmt numFmtId="180" formatCode="* #,##0;* \-#,##0;* &quot;-&quot;;@"/>
    <numFmt numFmtId="181" formatCode="0;_琀"/>
    <numFmt numFmtId="182" formatCode="_-&quot;$&quot;* #,##0_-;\-&quot;$&quot;* #,##0_-;_-&quot;$&quot;* &quot;-&quot;_-;_-@_-"/>
    <numFmt numFmtId="183" formatCode="_-* #,##0.00_$_-;\-* #,##0.00_$_-;_-* &quot;-&quot;??_$_-;_-@_-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1"/>
      <color indexed="9"/>
      <name val="微软雅黑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11"/>
      <color indexed="17"/>
      <name val="微软雅黑"/>
      <family val="0"/>
    </font>
    <font>
      <u val="single"/>
      <sz val="9"/>
      <color indexed="12"/>
      <name val="宋体"/>
      <family val="0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sz val="11"/>
      <color indexed="60"/>
      <name val="微软雅黑"/>
      <family val="0"/>
    </font>
    <font>
      <sz val="11"/>
      <color indexed="20"/>
      <name val="宋体"/>
      <family val="0"/>
    </font>
    <font>
      <sz val="11"/>
      <color indexed="10"/>
      <name val="微软雅黑"/>
      <family val="0"/>
    </font>
    <font>
      <sz val="11"/>
      <color indexed="52"/>
      <name val="微软雅黑"/>
      <family val="0"/>
    </font>
    <font>
      <b/>
      <sz val="15"/>
      <color indexed="56"/>
      <name val="微软雅黑"/>
      <family val="0"/>
    </font>
    <font>
      <b/>
      <sz val="11"/>
      <color indexed="56"/>
      <name val="微软雅黑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b/>
      <sz val="11"/>
      <color indexed="8"/>
      <name val="微软雅黑"/>
      <family val="0"/>
    </font>
    <font>
      <sz val="12"/>
      <name val="Arial"/>
      <family val="2"/>
    </font>
    <font>
      <b/>
      <sz val="13"/>
      <color indexed="56"/>
      <name val="微软雅黑"/>
      <family val="0"/>
    </font>
    <font>
      <i/>
      <sz val="11"/>
      <color indexed="23"/>
      <name val="微软雅黑"/>
      <family val="0"/>
    </font>
    <font>
      <b/>
      <sz val="11"/>
      <color indexed="9"/>
      <name val="微软雅黑"/>
      <family val="0"/>
    </font>
    <font>
      <b/>
      <sz val="11"/>
      <color indexed="52"/>
      <name val="微软雅黑"/>
      <family val="0"/>
    </font>
    <font>
      <b/>
      <sz val="11"/>
      <color indexed="63"/>
      <name val="微软雅黑"/>
      <family val="0"/>
    </font>
    <font>
      <b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7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4" fillId="7" borderId="0" applyNumberFormat="0" applyBorder="0" applyAlignment="0" applyProtection="0"/>
    <xf numFmtId="0" fontId="21" fillId="5" borderId="0" applyNumberFormat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8" fillId="0" borderId="0">
      <alignment horizontal="centerContinuous" vertical="center"/>
      <protection/>
    </xf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1" fillId="0" borderId="4" applyNumberFormat="0" applyFill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34" fillId="0" borderId="5" applyNumberFormat="0" applyFill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45" fillId="4" borderId="6" applyNumberFormat="0" applyAlignment="0" applyProtection="0"/>
    <xf numFmtId="0" fontId="1" fillId="14" borderId="0" applyNumberFormat="0" applyBorder="0" applyAlignment="0" applyProtection="0"/>
    <xf numFmtId="0" fontId="44" fillId="4" borderId="1" applyNumberFormat="0" applyAlignment="0" applyProtection="0"/>
    <xf numFmtId="0" fontId="43" fillId="7" borderId="7" applyNumberFormat="0" applyAlignment="0" applyProtection="0"/>
    <xf numFmtId="0" fontId="21" fillId="15" borderId="0" applyNumberFormat="0" applyBorder="0" applyAlignment="0" applyProtection="0"/>
    <xf numFmtId="18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2" fillId="0" borderId="8" applyNumberFormat="0" applyFill="0" applyAlignment="0" applyProtection="0"/>
    <xf numFmtId="0" fontId="39" fillId="0" borderId="9" applyNumberFormat="0" applyFill="0" applyAlignment="0" applyProtection="0"/>
    <xf numFmtId="0" fontId="1" fillId="16" borderId="0" applyNumberFormat="0" applyBorder="0" applyAlignment="0" applyProtection="0"/>
    <xf numFmtId="0" fontId="25" fillId="3" borderId="0" applyNumberFormat="0" applyBorder="0" applyAlignment="0" applyProtection="0"/>
    <xf numFmtId="0" fontId="29" fillId="14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1" fillId="19" borderId="0" applyNumberFormat="0" applyBorder="0" applyAlignment="0" applyProtection="0"/>
    <xf numFmtId="18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1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22" fillId="6" borderId="0" applyNumberFormat="0" applyBorder="0" applyAlignment="0" applyProtection="0"/>
    <xf numFmtId="0" fontId="21" fillId="2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9" borderId="0" applyNumberFormat="0" applyBorder="0" applyAlignment="0" applyProtection="0"/>
    <xf numFmtId="0" fontId="36" fillId="3" borderId="0" applyNumberFormat="0" applyBorder="0" applyAlignment="0" applyProtection="0"/>
    <xf numFmtId="0" fontId="24" fillId="25" borderId="0" applyNumberFormat="0" applyBorder="0" applyAlignment="0" applyProtection="0"/>
    <xf numFmtId="0" fontId="30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6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2" fillId="6" borderId="0" applyNumberFormat="0" applyBorder="0" applyAlignment="0" applyProtection="0"/>
    <xf numFmtId="0" fontId="24" fillId="2" borderId="0" applyNumberFormat="0" applyBorder="0" applyAlignment="0" applyProtection="0"/>
    <xf numFmtId="184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36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5" fillId="3" borderId="0" applyNumberFormat="0" applyBorder="0" applyAlignment="0" applyProtection="0"/>
    <xf numFmtId="0" fontId="49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8" fillId="0" borderId="0">
      <alignment/>
      <protection/>
    </xf>
    <xf numFmtId="0" fontId="40" fillId="0" borderId="0" applyProtection="0">
      <alignment/>
    </xf>
    <xf numFmtId="179" fontId="0" fillId="0" borderId="0" applyFont="0" applyFill="0" applyBorder="0" applyAlignment="0" applyProtection="0"/>
    <xf numFmtId="188" fontId="8" fillId="0" borderId="0">
      <alignment/>
      <protection/>
    </xf>
    <xf numFmtId="2" fontId="40" fillId="0" borderId="0" applyProtection="0">
      <alignment/>
    </xf>
    <xf numFmtId="0" fontId="47" fillId="4" borderId="0" applyNumberFormat="0" applyBorder="0" applyAlignment="0" applyProtection="0"/>
    <xf numFmtId="0" fontId="23" fillId="0" borderId="10" applyNumberFormat="0" applyAlignment="0" applyProtection="0"/>
    <xf numFmtId="0" fontId="23" fillId="0" borderId="11">
      <alignment horizontal="left" vertical="center"/>
      <protection/>
    </xf>
    <xf numFmtId="0" fontId="46" fillId="0" borderId="0" applyProtection="0">
      <alignment/>
    </xf>
    <xf numFmtId="0" fontId="23" fillId="0" borderId="0" applyProtection="0">
      <alignment/>
    </xf>
    <xf numFmtId="0" fontId="47" fillId="22" borderId="12" applyNumberFormat="0" applyBorder="0" applyAlignment="0" applyProtection="0"/>
    <xf numFmtId="0" fontId="36" fillId="3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0" fillId="7" borderId="0" applyNumberFormat="0" applyBorder="0" applyAlignment="0" applyProtection="0"/>
    <xf numFmtId="0" fontId="22" fillId="6" borderId="0" applyNumberFormat="0" applyBorder="0" applyAlignment="0" applyProtection="0"/>
    <xf numFmtId="0" fontId="28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/>
      <protection/>
    </xf>
    <xf numFmtId="0" fontId="22" fillId="6" borderId="0" applyNumberFormat="0" applyBorder="0" applyAlignment="0" applyProtection="0"/>
    <xf numFmtId="40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8" fillId="6" borderId="0" applyNumberFormat="0" applyBorder="0" applyAlignment="0" applyProtection="0"/>
    <xf numFmtId="0" fontId="30" fillId="6" borderId="0" applyNumberFormat="0" applyBorder="0" applyAlignment="0" applyProtection="0"/>
    <xf numFmtId="18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 vertical="center"/>
      <protection/>
    </xf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9" fillId="0" borderId="0">
      <alignment vertical="center"/>
      <protection/>
    </xf>
    <xf numFmtId="0" fontId="49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0" fillId="0" borderId="0" applyFont="0" applyFill="0" applyBorder="0" applyAlignment="0" applyProtection="0"/>
    <xf numFmtId="0" fontId="57" fillId="0" borderId="0">
      <alignment/>
      <protection/>
    </xf>
    <xf numFmtId="0" fontId="54" fillId="0" borderId="0">
      <alignment/>
      <protection/>
    </xf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9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20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3" width="24.83203125" style="116" customWidth="1"/>
    <col min="4" max="5" width="14" style="116" customWidth="1"/>
    <col min="6" max="6" width="11.33203125" style="116" customWidth="1"/>
    <col min="7" max="7" width="11.16015625" style="116" customWidth="1"/>
    <col min="8" max="9" width="14" style="116" customWidth="1"/>
    <col min="10" max="10" width="11.66015625" style="116" customWidth="1"/>
    <col min="11" max="11" width="14.33203125" style="116" customWidth="1"/>
    <col min="12" max="14" width="14" style="116" customWidth="1"/>
    <col min="15" max="15" width="12" style="116" customWidth="1"/>
    <col min="16" max="16" width="9.83203125" style="116" customWidth="1"/>
    <col min="17" max="17" width="12" style="116" customWidth="1"/>
    <col min="18" max="18" width="11" style="116" customWidth="1"/>
    <col min="19" max="16384" width="9.16015625" style="116" customWidth="1"/>
  </cols>
  <sheetData>
    <row r="1" spans="1:255" ht="24.75" customHeight="1">
      <c r="A1" s="118" t="s">
        <v>0</v>
      </c>
      <c r="B1" s="119"/>
      <c r="C1" s="119"/>
      <c r="D1" s="119"/>
      <c r="E1" s="119"/>
      <c r="F1" s="119"/>
      <c r="G1" s="119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19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ht="24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</row>
    <row r="3" spans="1:255" ht="24.75" customHeight="1">
      <c r="A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19" t="s">
        <v>2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</row>
    <row r="4" spans="1:255" ht="24.75" customHeight="1">
      <c r="A4" s="124" t="s">
        <v>3</v>
      </c>
      <c r="B4" s="124"/>
      <c r="C4" s="124" t="s">
        <v>4</v>
      </c>
      <c r="D4" s="125"/>
      <c r="E4" s="125"/>
      <c r="F4" s="125"/>
      <c r="G4" s="124"/>
      <c r="H4" s="124"/>
      <c r="I4" s="124"/>
      <c r="J4" s="124"/>
      <c r="K4" s="124"/>
      <c r="L4" s="156"/>
      <c r="M4" s="156"/>
      <c r="N4" s="156"/>
      <c r="O4" s="156"/>
      <c r="P4" s="156"/>
      <c r="Q4" s="156"/>
      <c r="R4" s="156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</row>
    <row r="5" spans="1:255" ht="24.75" customHeight="1">
      <c r="A5" s="126" t="s">
        <v>5</v>
      </c>
      <c r="B5" s="126" t="s">
        <v>6</v>
      </c>
      <c r="C5" s="126" t="s">
        <v>7</v>
      </c>
      <c r="D5" s="127" t="s">
        <v>8</v>
      </c>
      <c r="E5" s="148" t="s">
        <v>9</v>
      </c>
      <c r="F5" s="149" t="s">
        <v>10</v>
      </c>
      <c r="G5" s="150" t="s">
        <v>11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</row>
    <row r="6" spans="1:255" ht="41.25" customHeight="1">
      <c r="A6" s="126"/>
      <c r="B6" s="128"/>
      <c r="C6" s="126"/>
      <c r="D6" s="127"/>
      <c r="E6" s="152"/>
      <c r="F6" s="127"/>
      <c r="G6" s="153" t="s">
        <v>12</v>
      </c>
      <c r="H6" s="154" t="s">
        <v>13</v>
      </c>
      <c r="I6" s="157" t="s">
        <v>14</v>
      </c>
      <c r="J6" s="157" t="s">
        <v>15</v>
      </c>
      <c r="K6" s="157" t="s">
        <v>16</v>
      </c>
      <c r="L6" s="158" t="s">
        <v>17</v>
      </c>
      <c r="M6" s="157" t="s">
        <v>18</v>
      </c>
      <c r="N6" s="157" t="s">
        <v>19</v>
      </c>
      <c r="O6" s="157" t="s">
        <v>20</v>
      </c>
      <c r="P6" s="157" t="s">
        <v>21</v>
      </c>
      <c r="Q6" s="157" t="s">
        <v>22</v>
      </c>
      <c r="R6" s="159" t="s">
        <v>23</v>
      </c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</row>
    <row r="7" spans="1:255" s="117" customFormat="1" ht="24.75" customHeight="1">
      <c r="A7" s="129" t="s">
        <v>24</v>
      </c>
      <c r="B7" s="130">
        <f>D24</f>
        <v>203.68</v>
      </c>
      <c r="C7" s="131" t="s">
        <v>25</v>
      </c>
      <c r="D7" s="130">
        <f>D8+D9+D10</f>
        <v>203.68</v>
      </c>
      <c r="E7" s="130"/>
      <c r="F7" s="130"/>
      <c r="G7" s="130">
        <f>D7</f>
        <v>203.68</v>
      </c>
      <c r="H7" s="130">
        <f>G7</f>
        <v>203.68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</row>
    <row r="8" spans="1:255" s="117" customFormat="1" ht="24.75" customHeight="1">
      <c r="A8" s="129" t="s">
        <v>26</v>
      </c>
      <c r="B8" s="130"/>
      <c r="C8" s="133" t="s">
        <v>27</v>
      </c>
      <c r="D8" s="130">
        <f aca="true" t="shared" si="0" ref="D8:D10">H8</f>
        <v>178.34</v>
      </c>
      <c r="E8" s="130"/>
      <c r="F8" s="130"/>
      <c r="G8" s="130">
        <f aca="true" t="shared" si="1" ref="G8:G10">D8</f>
        <v>178.34</v>
      </c>
      <c r="H8" s="130">
        <v>178.34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117" customFormat="1" ht="24.75" customHeight="1">
      <c r="A9" s="129" t="s">
        <v>28</v>
      </c>
      <c r="B9" s="130"/>
      <c r="C9" s="134" t="s">
        <v>29</v>
      </c>
      <c r="D9" s="130">
        <f t="shared" si="0"/>
        <v>7.74</v>
      </c>
      <c r="E9" s="130"/>
      <c r="F9" s="130"/>
      <c r="G9" s="130">
        <f t="shared" si="1"/>
        <v>7.74</v>
      </c>
      <c r="H9" s="130">
        <v>7.74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s="117" customFormat="1" ht="24.75" customHeight="1">
      <c r="A10" s="129" t="s">
        <v>30</v>
      </c>
      <c r="B10" s="130"/>
      <c r="C10" s="134" t="s">
        <v>31</v>
      </c>
      <c r="D10" s="130">
        <f t="shared" si="0"/>
        <v>17.6</v>
      </c>
      <c r="E10" s="130"/>
      <c r="F10" s="130"/>
      <c r="G10" s="130">
        <f t="shared" si="1"/>
        <v>17.6</v>
      </c>
      <c r="H10" s="130">
        <v>17.6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</row>
    <row r="11" spans="1:255" s="117" customFormat="1" ht="24.75" customHeight="1">
      <c r="A11" s="129" t="s">
        <v>32</v>
      </c>
      <c r="B11" s="130"/>
      <c r="C11" s="134" t="s">
        <v>33</v>
      </c>
      <c r="D11" s="130">
        <f>D14</f>
        <v>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</row>
    <row r="12" spans="1:255" s="117" customFormat="1" ht="30" customHeight="1">
      <c r="A12" s="129" t="s">
        <v>34</v>
      </c>
      <c r="B12" s="130"/>
      <c r="C12" s="135" t="s">
        <v>35</v>
      </c>
      <c r="D12" s="130"/>
      <c r="E12" s="130"/>
      <c r="F12" s="155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</row>
    <row r="13" spans="1:255" s="117" customFormat="1" ht="24.75" customHeight="1">
      <c r="A13" s="129" t="s">
        <v>36</v>
      </c>
      <c r="B13" s="130"/>
      <c r="C13" s="136" t="s">
        <v>37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</row>
    <row r="14" spans="1:255" s="117" customFormat="1" ht="28.5" customHeight="1">
      <c r="A14" s="129" t="s">
        <v>38</v>
      </c>
      <c r="B14" s="130"/>
      <c r="C14" s="136" t="s">
        <v>39</v>
      </c>
      <c r="D14" s="130">
        <v>0</v>
      </c>
      <c r="E14" s="130"/>
      <c r="F14" s="130"/>
      <c r="G14" s="130">
        <f>D14</f>
        <v>0</v>
      </c>
      <c r="H14" s="130">
        <f>D14</f>
        <v>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</row>
    <row r="15" spans="1:255" s="117" customFormat="1" ht="24.75" customHeight="1">
      <c r="A15" s="137" t="s">
        <v>40</v>
      </c>
      <c r="B15" s="130"/>
      <c r="C15" s="136" t="s">
        <v>41</v>
      </c>
      <c r="D15" s="130"/>
      <c r="E15" s="130"/>
      <c r="F15" s="130"/>
      <c r="G15" s="130">
        <v>0</v>
      </c>
      <c r="H15" s="130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</row>
    <row r="16" spans="1:255" s="117" customFormat="1" ht="24.75" customHeight="1">
      <c r="A16" s="138" t="s">
        <v>42</v>
      </c>
      <c r="B16" s="139"/>
      <c r="C16" s="140" t="s">
        <v>43</v>
      </c>
      <c r="D16" s="130">
        <f aca="true" t="shared" si="2" ref="D16:D20">SUM(E16:R16)</f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</row>
    <row r="17" spans="1:255" s="117" customFormat="1" ht="24.75" customHeight="1">
      <c r="A17" s="141" t="s">
        <v>44</v>
      </c>
      <c r="B17" s="139"/>
      <c r="C17" s="140" t="s">
        <v>45</v>
      </c>
      <c r="D17" s="130">
        <f t="shared" si="2"/>
        <v>0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</row>
    <row r="18" spans="1:255" s="117" customFormat="1" ht="24.75" customHeight="1">
      <c r="A18" s="138" t="s">
        <v>46</v>
      </c>
      <c r="B18" s="139"/>
      <c r="C18" s="140" t="s">
        <v>47</v>
      </c>
      <c r="D18" s="130">
        <f t="shared" si="2"/>
        <v>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</row>
    <row r="19" spans="1:255" ht="24" customHeight="1">
      <c r="A19" s="141"/>
      <c r="B19" s="139"/>
      <c r="C19" s="142" t="s">
        <v>48</v>
      </c>
      <c r="D19" s="130">
        <f t="shared" si="2"/>
        <v>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</row>
    <row r="20" spans="1:255" ht="24" customHeight="1">
      <c r="A20" s="143" t="s">
        <v>49</v>
      </c>
      <c r="B20" s="139">
        <f>SUM(B7:B19)</f>
        <v>203.68</v>
      </c>
      <c r="C20" s="142" t="s">
        <v>50</v>
      </c>
      <c r="D20" s="130">
        <f t="shared" si="2"/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</row>
    <row r="21" spans="1:255" s="117" customFormat="1" ht="27" customHeight="1">
      <c r="A21" s="144" t="s">
        <v>51</v>
      </c>
      <c r="B21" s="139"/>
      <c r="C21" s="142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</row>
    <row r="22" spans="1:255" s="117" customFormat="1" ht="24" customHeight="1">
      <c r="A22" s="144" t="s">
        <v>52</v>
      </c>
      <c r="B22" s="139"/>
      <c r="C22" s="142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</row>
    <row r="23" spans="1:255" ht="20.25" customHeight="1">
      <c r="A23" s="144"/>
      <c r="B23" s="139"/>
      <c r="C23" s="142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</row>
    <row r="24" spans="1:255" s="117" customFormat="1" ht="21" customHeight="1">
      <c r="A24" s="145" t="s">
        <v>53</v>
      </c>
      <c r="B24" s="139">
        <f>SUM(B20:B22)</f>
        <v>203.68</v>
      </c>
      <c r="C24" s="146" t="s">
        <v>54</v>
      </c>
      <c r="D24" s="139">
        <f>D7+D11</f>
        <v>203.68</v>
      </c>
      <c r="E24" s="139">
        <f aca="true" t="shared" si="3" ref="E24:R24">SUM(E7:E23)</f>
        <v>0</v>
      </c>
      <c r="F24" s="139">
        <f t="shared" si="3"/>
        <v>0</v>
      </c>
      <c r="G24" s="139">
        <f>D24</f>
        <v>203.68</v>
      </c>
      <c r="H24" s="139">
        <f>G24</f>
        <v>203.68</v>
      </c>
      <c r="I24" s="139">
        <f t="shared" si="3"/>
        <v>0</v>
      </c>
      <c r="J24" s="139">
        <f t="shared" si="3"/>
        <v>0</v>
      </c>
      <c r="K24" s="139">
        <f t="shared" si="3"/>
        <v>0</v>
      </c>
      <c r="L24" s="139">
        <f t="shared" si="3"/>
        <v>0</v>
      </c>
      <c r="M24" s="139">
        <f t="shared" si="3"/>
        <v>0</v>
      </c>
      <c r="N24" s="139">
        <f t="shared" si="3"/>
        <v>0</v>
      </c>
      <c r="O24" s="139">
        <f t="shared" si="3"/>
        <v>0</v>
      </c>
      <c r="P24" s="139">
        <f t="shared" si="3"/>
        <v>0</v>
      </c>
      <c r="Q24" s="139">
        <f t="shared" si="3"/>
        <v>0</v>
      </c>
      <c r="R24" s="139">
        <f t="shared" si="3"/>
        <v>0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</row>
    <row r="25" spans="20:255" ht="19.5" customHeight="1"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G12" sqref="G12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231" width="9.16015625" style="116" customWidth="1"/>
  </cols>
  <sheetData>
    <row r="1" spans="1:230" s="116" customFormat="1" ht="24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</row>
    <row r="2" spans="1:230" s="116" customFormat="1" ht="24.75" customHeight="1">
      <c r="A2" s="121" t="s">
        <v>55</v>
      </c>
      <c r="B2" s="12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</row>
    <row r="3" spans="1:230" s="116" customFormat="1" ht="24.75" customHeight="1">
      <c r="A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</row>
    <row r="4" spans="1:230" s="116" customFormat="1" ht="24.75" customHeight="1">
      <c r="A4" s="124" t="s">
        <v>3</v>
      </c>
      <c r="B4" s="12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</row>
    <row r="5" spans="1:230" s="116" customFormat="1" ht="24.75" customHeight="1">
      <c r="A5" s="126" t="s">
        <v>5</v>
      </c>
      <c r="B5" s="126" t="s">
        <v>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</row>
    <row r="6" spans="1:230" s="116" customFormat="1" ht="41.25" customHeight="1">
      <c r="A6" s="126"/>
      <c r="B6" s="12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</row>
    <row r="7" spans="1:230" s="117" customFormat="1" ht="24.75" customHeight="1">
      <c r="A7" s="129" t="s">
        <v>24</v>
      </c>
      <c r="B7" s="130" t="e">
        <f>#REF!</f>
        <v>#REF!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</row>
    <row r="8" spans="1:230" s="117" customFormat="1" ht="24.75" customHeight="1">
      <c r="A8" s="129" t="s">
        <v>26</v>
      </c>
      <c r="B8" s="130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</row>
    <row r="9" spans="1:230" s="117" customFormat="1" ht="24.75" customHeight="1">
      <c r="A9" s="129" t="s">
        <v>28</v>
      </c>
      <c r="B9" s="130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</row>
    <row r="10" spans="1:230" s="117" customFormat="1" ht="24.75" customHeight="1">
      <c r="A10" s="129" t="s">
        <v>30</v>
      </c>
      <c r="B10" s="130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</row>
    <row r="11" spans="1:230" s="117" customFormat="1" ht="24.75" customHeight="1">
      <c r="A11" s="129" t="s">
        <v>32</v>
      </c>
      <c r="B11" s="130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</row>
    <row r="12" spans="1:230" s="117" customFormat="1" ht="30" customHeight="1">
      <c r="A12" s="129" t="s">
        <v>34</v>
      </c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</row>
    <row r="13" spans="1:230" s="117" customFormat="1" ht="24.75" customHeight="1">
      <c r="A13" s="129" t="s">
        <v>36</v>
      </c>
      <c r="B13" s="130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</row>
    <row r="14" spans="1:230" s="117" customFormat="1" ht="28.5" customHeight="1">
      <c r="A14" s="129" t="s">
        <v>38</v>
      </c>
      <c r="B14" s="130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</row>
    <row r="15" spans="1:230" s="117" customFormat="1" ht="24.75" customHeight="1">
      <c r="A15" s="137" t="s">
        <v>40</v>
      </c>
      <c r="B15" s="130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</row>
    <row r="16" spans="1:230" s="117" customFormat="1" ht="24.75" customHeight="1">
      <c r="A16" s="138" t="s">
        <v>42</v>
      </c>
      <c r="B16" s="139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</row>
    <row r="17" spans="1:230" s="117" customFormat="1" ht="24.75" customHeight="1">
      <c r="A17" s="141" t="s">
        <v>44</v>
      </c>
      <c r="B17" s="139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</row>
    <row r="18" spans="1:230" s="117" customFormat="1" ht="24.75" customHeight="1">
      <c r="A18" s="138" t="s">
        <v>46</v>
      </c>
      <c r="B18" s="139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</row>
    <row r="19" spans="1:230" s="116" customFormat="1" ht="24" customHeight="1">
      <c r="A19" s="141"/>
      <c r="B19" s="13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</row>
    <row r="20" spans="1:230" s="116" customFormat="1" ht="24" customHeight="1">
      <c r="A20" s="143" t="s">
        <v>49</v>
      </c>
      <c r="B20" s="139" t="e">
        <f>SUM(B7:B19)</f>
        <v>#REF!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</row>
    <row r="21" spans="1:230" s="117" customFormat="1" ht="27" customHeight="1">
      <c r="A21" s="144" t="s">
        <v>51</v>
      </c>
      <c r="B21" s="139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</row>
    <row r="22" spans="1:230" s="117" customFormat="1" ht="24" customHeight="1">
      <c r="A22" s="144" t="s">
        <v>52</v>
      </c>
      <c r="B22" s="139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</row>
    <row r="23" spans="1:230" s="116" customFormat="1" ht="20.25" customHeight="1">
      <c r="A23" s="144"/>
      <c r="B23" s="13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</row>
    <row r="24" spans="1:230" s="117" customFormat="1" ht="21" customHeight="1">
      <c r="A24" s="145" t="s">
        <v>53</v>
      </c>
      <c r="B24" s="139" t="e">
        <f>SUM(B20:B22)</f>
        <v>#REF!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</row>
    <row r="25" spans="3:230" s="116" customFormat="1" ht="19.5" customHeight="1"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N12" sqref="N12"/>
    </sheetView>
  </sheetViews>
  <sheetFormatPr defaultColWidth="9.16015625" defaultRowHeight="11.25"/>
  <cols>
    <col min="1" max="1" width="24.83203125" style="116" customWidth="1"/>
    <col min="2" max="2" width="14" style="116" customWidth="1"/>
    <col min="3" max="239" width="9.16015625" style="116" customWidth="1"/>
  </cols>
  <sheetData>
    <row r="1" spans="1:238" s="116" customFormat="1" ht="24.75" customHeight="1">
      <c r="A1" s="119"/>
      <c r="B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</row>
    <row r="2" spans="1:238" s="116" customFormat="1" ht="24.75" customHeight="1">
      <c r="A2" s="147" t="s">
        <v>56</v>
      </c>
      <c r="B2" s="147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</row>
    <row r="3" spans="2:238" s="116" customFormat="1" ht="24.75" customHeight="1">
      <c r="B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</row>
    <row r="4" spans="1:238" s="116" customFormat="1" ht="24.75" customHeight="1">
      <c r="A4" s="124" t="s">
        <v>4</v>
      </c>
      <c r="B4" s="12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</row>
    <row r="5" spans="1:238" s="116" customFormat="1" ht="24.75" customHeight="1">
      <c r="A5" s="126" t="s">
        <v>7</v>
      </c>
      <c r="B5" s="127" t="s">
        <v>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</row>
    <row r="6" spans="1:238" s="116" customFormat="1" ht="41.25" customHeight="1">
      <c r="A6" s="126"/>
      <c r="B6" s="127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</row>
    <row r="7" spans="1:238" s="117" customFormat="1" ht="24.75" customHeight="1">
      <c r="A7" s="131" t="s">
        <v>25</v>
      </c>
      <c r="B7" s="130">
        <v>203.68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</row>
    <row r="8" spans="1:238" s="117" customFormat="1" ht="24.75" customHeight="1">
      <c r="A8" s="133" t="s">
        <v>27</v>
      </c>
      <c r="B8" s="130">
        <v>178.34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</row>
    <row r="9" spans="1:238" s="117" customFormat="1" ht="24.75" customHeight="1">
      <c r="A9" s="134" t="s">
        <v>29</v>
      </c>
      <c r="B9" s="130">
        <v>7.74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</row>
    <row r="10" spans="1:238" s="117" customFormat="1" ht="24.75" customHeight="1">
      <c r="A10" s="134" t="s">
        <v>31</v>
      </c>
      <c r="B10" s="130">
        <v>17.6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</row>
    <row r="11" spans="1:238" s="117" customFormat="1" ht="24.75" customHeight="1">
      <c r="A11" s="134" t="s">
        <v>33</v>
      </c>
      <c r="B11" s="130">
        <v>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</row>
    <row r="12" spans="1:238" s="117" customFormat="1" ht="30" customHeight="1">
      <c r="A12" s="135" t="s">
        <v>35</v>
      </c>
      <c r="B12" s="130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</row>
    <row r="13" spans="1:238" s="117" customFormat="1" ht="24.75" customHeight="1">
      <c r="A13" s="136" t="s">
        <v>37</v>
      </c>
      <c r="B13" s="130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</row>
    <row r="14" spans="1:238" s="117" customFormat="1" ht="28.5" customHeight="1">
      <c r="A14" s="136" t="s">
        <v>39</v>
      </c>
      <c r="B14" s="130">
        <v>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</row>
    <row r="15" spans="1:238" s="117" customFormat="1" ht="24.75" customHeight="1">
      <c r="A15" s="136" t="s">
        <v>41</v>
      </c>
      <c r="B15" s="130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</row>
    <row r="16" spans="1:238" s="117" customFormat="1" ht="24.75" customHeight="1">
      <c r="A16" s="140" t="s">
        <v>43</v>
      </c>
      <c r="B16" s="130"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</row>
    <row r="17" spans="1:238" s="117" customFormat="1" ht="24.75" customHeight="1">
      <c r="A17" s="140" t="s">
        <v>45</v>
      </c>
      <c r="B17" s="130">
        <v>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</row>
    <row r="18" spans="1:238" s="117" customFormat="1" ht="24.75" customHeight="1">
      <c r="A18" s="140" t="s">
        <v>47</v>
      </c>
      <c r="B18" s="130">
        <v>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</row>
    <row r="19" spans="1:238" s="116" customFormat="1" ht="24" customHeight="1">
      <c r="A19" s="142" t="s">
        <v>48</v>
      </c>
      <c r="B19" s="130">
        <v>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</row>
    <row r="20" spans="1:238" s="116" customFormat="1" ht="24" customHeight="1">
      <c r="A20" s="142" t="s">
        <v>50</v>
      </c>
      <c r="B20" s="130">
        <v>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</row>
    <row r="21" spans="1:238" s="117" customFormat="1" ht="27" customHeight="1">
      <c r="A21" s="142"/>
      <c r="B21" s="139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</row>
    <row r="22" spans="1:238" s="117" customFormat="1" ht="24" customHeight="1">
      <c r="A22" s="142"/>
      <c r="B22" s="139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</row>
    <row r="23" spans="1:238" s="116" customFormat="1" ht="20.25" customHeight="1">
      <c r="A23" s="142"/>
      <c r="B23" s="13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</row>
    <row r="24" spans="1:238" s="117" customFormat="1" ht="21" customHeight="1">
      <c r="A24" s="146" t="s">
        <v>54</v>
      </c>
      <c r="B24" s="139">
        <f>B7+B11</f>
        <v>203.68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</row>
    <row r="25" spans="3:238" s="116" customFormat="1" ht="19.5" customHeight="1"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A1">
      <selection activeCell="V10" sqref="V10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3" width="24.83203125" style="116" customWidth="1"/>
    <col min="4" max="4" width="14" style="116" customWidth="1"/>
    <col min="5" max="234" width="9.16015625" style="116" customWidth="1"/>
  </cols>
  <sheetData>
    <row r="1" spans="1:233" s="116" customFormat="1" ht="24.75" customHeight="1">
      <c r="A1" s="118" t="s">
        <v>0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</row>
    <row r="2" spans="1:233" s="116" customFormat="1" ht="24.75" customHeight="1">
      <c r="A2" s="121" t="s">
        <v>57</v>
      </c>
      <c r="B2" s="121"/>
      <c r="C2" s="121"/>
      <c r="D2" s="121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</row>
    <row r="3" spans="1:233" s="116" customFormat="1" ht="24.75" customHeight="1">
      <c r="A3" s="122"/>
      <c r="D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</row>
    <row r="4" spans="1:233" s="116" customFormat="1" ht="24.75" customHeight="1">
      <c r="A4" s="124" t="s">
        <v>3</v>
      </c>
      <c r="B4" s="124"/>
      <c r="C4" s="124" t="s">
        <v>4</v>
      </c>
      <c r="D4" s="12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</row>
    <row r="5" spans="1:233" s="116" customFormat="1" ht="24.75" customHeight="1">
      <c r="A5" s="126" t="s">
        <v>5</v>
      </c>
      <c r="B5" s="126" t="s">
        <v>6</v>
      </c>
      <c r="C5" s="126" t="s">
        <v>7</v>
      </c>
      <c r="D5" s="127" t="s">
        <v>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</row>
    <row r="6" spans="1:233" s="116" customFormat="1" ht="41.25" customHeight="1">
      <c r="A6" s="126"/>
      <c r="B6" s="128"/>
      <c r="C6" s="126"/>
      <c r="D6" s="127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</row>
    <row r="7" spans="1:233" s="117" customFormat="1" ht="24.75" customHeight="1">
      <c r="A7" s="129" t="s">
        <v>24</v>
      </c>
      <c r="B7" s="130">
        <f>D24</f>
        <v>203.68</v>
      </c>
      <c r="C7" s="131" t="s">
        <v>25</v>
      </c>
      <c r="D7" s="130">
        <v>203.68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</row>
    <row r="8" spans="1:233" s="117" customFormat="1" ht="24.75" customHeight="1">
      <c r="A8" s="129" t="s">
        <v>26</v>
      </c>
      <c r="B8" s="130"/>
      <c r="C8" s="133" t="s">
        <v>27</v>
      </c>
      <c r="D8" s="130">
        <v>178.34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</row>
    <row r="9" spans="1:233" s="117" customFormat="1" ht="24.75" customHeight="1">
      <c r="A9" s="129" t="s">
        <v>28</v>
      </c>
      <c r="B9" s="130"/>
      <c r="C9" s="134" t="s">
        <v>29</v>
      </c>
      <c r="D9" s="130">
        <v>7.74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</row>
    <row r="10" spans="1:233" s="117" customFormat="1" ht="24.75" customHeight="1">
      <c r="A10" s="129" t="s">
        <v>30</v>
      </c>
      <c r="B10" s="130"/>
      <c r="C10" s="134" t="s">
        <v>31</v>
      </c>
      <c r="D10" s="130">
        <v>17.6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</row>
    <row r="11" spans="1:233" s="117" customFormat="1" ht="24.75" customHeight="1">
      <c r="A11" s="129" t="s">
        <v>32</v>
      </c>
      <c r="B11" s="130"/>
      <c r="C11" s="134" t="s">
        <v>33</v>
      </c>
      <c r="D11" s="130">
        <v>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</row>
    <row r="12" spans="1:233" s="117" customFormat="1" ht="30" customHeight="1">
      <c r="A12" s="129" t="s">
        <v>34</v>
      </c>
      <c r="B12" s="130"/>
      <c r="C12" s="135" t="s">
        <v>35</v>
      </c>
      <c r="D12" s="130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</row>
    <row r="13" spans="1:233" s="117" customFormat="1" ht="24.75" customHeight="1">
      <c r="A13" s="129" t="s">
        <v>36</v>
      </c>
      <c r="B13" s="130"/>
      <c r="C13" s="136" t="s">
        <v>37</v>
      </c>
      <c r="D13" s="130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</row>
    <row r="14" spans="1:233" s="117" customFormat="1" ht="28.5" customHeight="1">
      <c r="A14" s="129" t="s">
        <v>38</v>
      </c>
      <c r="B14" s="130"/>
      <c r="C14" s="136" t="s">
        <v>39</v>
      </c>
      <c r="D14" s="130">
        <v>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</row>
    <row r="15" spans="1:233" s="117" customFormat="1" ht="24.75" customHeight="1">
      <c r="A15" s="137" t="s">
        <v>40</v>
      </c>
      <c r="B15" s="130"/>
      <c r="C15" s="136" t="s">
        <v>41</v>
      </c>
      <c r="D15" s="130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</row>
    <row r="16" spans="1:233" s="117" customFormat="1" ht="24.75" customHeight="1">
      <c r="A16" s="138" t="s">
        <v>42</v>
      </c>
      <c r="B16" s="139"/>
      <c r="C16" s="140" t="s">
        <v>43</v>
      </c>
      <c r="D16" s="130"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</row>
    <row r="17" spans="1:233" s="117" customFormat="1" ht="24.75" customHeight="1">
      <c r="A17" s="141" t="s">
        <v>44</v>
      </c>
      <c r="B17" s="139"/>
      <c r="C17" s="140" t="s">
        <v>45</v>
      </c>
      <c r="D17" s="130">
        <v>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</row>
    <row r="18" spans="1:233" s="117" customFormat="1" ht="24.75" customHeight="1">
      <c r="A18" s="138" t="s">
        <v>46</v>
      </c>
      <c r="B18" s="139"/>
      <c r="C18" s="140" t="s">
        <v>47</v>
      </c>
      <c r="D18" s="130">
        <v>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</row>
    <row r="19" spans="1:233" s="116" customFormat="1" ht="24" customHeight="1">
      <c r="A19" s="141"/>
      <c r="B19" s="139"/>
      <c r="C19" s="142" t="s">
        <v>48</v>
      </c>
      <c r="D19" s="130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</row>
    <row r="20" spans="1:233" s="116" customFormat="1" ht="24" customHeight="1">
      <c r="A20" s="143" t="s">
        <v>49</v>
      </c>
      <c r="B20" s="139">
        <f>SUM(B7:B19)</f>
        <v>203.68</v>
      </c>
      <c r="C20" s="142" t="s">
        <v>50</v>
      </c>
      <c r="D20" s="130">
        <v>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</row>
    <row r="21" spans="1:233" s="117" customFormat="1" ht="27" customHeight="1">
      <c r="A21" s="144" t="s">
        <v>51</v>
      </c>
      <c r="B21" s="139"/>
      <c r="C21" s="142"/>
      <c r="D21" s="139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</row>
    <row r="22" spans="1:233" s="117" customFormat="1" ht="24" customHeight="1">
      <c r="A22" s="144" t="s">
        <v>52</v>
      </c>
      <c r="B22" s="139"/>
      <c r="C22" s="142"/>
      <c r="D22" s="139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</row>
    <row r="23" spans="1:233" s="116" customFormat="1" ht="20.25" customHeight="1">
      <c r="A23" s="144"/>
      <c r="B23" s="139"/>
      <c r="C23" s="142"/>
      <c r="D23" s="13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</row>
    <row r="24" spans="1:233" s="117" customFormat="1" ht="21" customHeight="1">
      <c r="A24" s="145" t="s">
        <v>53</v>
      </c>
      <c r="B24" s="139">
        <f>SUM(B20:B22)</f>
        <v>203.68</v>
      </c>
      <c r="C24" s="146" t="s">
        <v>54</v>
      </c>
      <c r="D24" s="139">
        <f>D7+D11</f>
        <v>203.68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</row>
    <row r="25" spans="5:233" s="116" customFormat="1" ht="19.5" customHeight="1"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C1">
      <selection activeCell="C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253" width="9.16015625" style="80" customWidth="1"/>
    <col min="254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4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08"/>
      <c r="K5" s="109" t="s">
        <v>69</v>
      </c>
      <c r="L5" s="110" t="s">
        <v>70</v>
      </c>
      <c r="M5" s="111"/>
      <c r="N5" s="111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2" t="s">
        <v>77</v>
      </c>
      <c r="M6" s="112" t="s">
        <v>78</v>
      </c>
      <c r="N6" s="112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203.69999999999996</v>
      </c>
      <c r="F7" s="101"/>
      <c r="G7" s="101"/>
      <c r="H7" s="101"/>
      <c r="I7" s="113"/>
      <c r="J7" s="101"/>
      <c r="K7" s="101"/>
      <c r="L7" s="101"/>
      <c r="M7" s="101"/>
      <c r="N7" s="101"/>
      <c r="O7" s="101">
        <f>+O8+O9</f>
        <v>0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F8+G8+H8+I8+J8+K8+L8+M8+N8+O8</f>
        <v>186.09999999999997</v>
      </c>
      <c r="F8" s="105">
        <v>104.4</v>
      </c>
      <c r="G8" s="105">
        <v>37.8</v>
      </c>
      <c r="H8" s="105">
        <v>16.7</v>
      </c>
      <c r="I8" s="105">
        <v>11.1</v>
      </c>
      <c r="J8" s="105">
        <v>8.3</v>
      </c>
      <c r="K8" s="105"/>
      <c r="L8" s="105">
        <v>7.6</v>
      </c>
      <c r="M8" s="105">
        <v>0.2</v>
      </c>
      <c r="N8" s="105">
        <v>0</v>
      </c>
      <c r="O8" s="105"/>
    </row>
    <row r="9" spans="1:15" ht="27.75" customHeight="1">
      <c r="A9" s="102" t="s">
        <v>86</v>
      </c>
      <c r="B9" s="102" t="s">
        <v>87</v>
      </c>
      <c r="C9" s="103" t="s">
        <v>88</v>
      </c>
      <c r="D9" s="104" t="s">
        <v>89</v>
      </c>
      <c r="E9" s="105">
        <f>F9+G9+H9+I9+J9+K9+L9+M9+N9+O9</f>
        <v>17.6</v>
      </c>
      <c r="F9" s="105"/>
      <c r="G9" s="105"/>
      <c r="H9" s="105"/>
      <c r="I9" s="105"/>
      <c r="J9" s="105"/>
      <c r="K9" s="105">
        <v>17.6</v>
      </c>
      <c r="L9" s="105"/>
      <c r="M9" s="105"/>
      <c r="N9" s="105"/>
      <c r="O9" s="105"/>
    </row>
    <row r="10" spans="1:15" ht="27.75" customHeight="1">
      <c r="A10" s="102"/>
      <c r="B10" s="102"/>
      <c r="C10" s="103"/>
      <c r="D10" s="106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ht="27.75" customHeight="1">
      <c r="A11" s="102"/>
      <c r="B11" s="102"/>
      <c r="C11" s="103"/>
      <c r="D11" s="103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ht="27.75" customHeight="1">
      <c r="A12" s="102"/>
      <c r="B12" s="102"/>
      <c r="C12" s="103"/>
      <c r="D12" s="103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15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J22" sqref="J21:J2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08"/>
      <c r="K5" s="109" t="s">
        <v>69</v>
      </c>
      <c r="L5" s="110" t="s">
        <v>70</v>
      </c>
      <c r="M5" s="111"/>
      <c r="N5" s="111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2" t="s">
        <v>77</v>
      </c>
      <c r="M6" s="112" t="s">
        <v>78</v>
      </c>
      <c r="N6" s="112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203.69999999999996</v>
      </c>
      <c r="F7" s="101"/>
      <c r="G7" s="101"/>
      <c r="H7" s="101"/>
      <c r="I7" s="113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F8+G8+H8+I8+J8+K8+L8+M8+N8</f>
        <v>186.09999999999997</v>
      </c>
      <c r="F8" s="105">
        <v>104.4</v>
      </c>
      <c r="G8" s="105">
        <v>37.8</v>
      </c>
      <c r="H8" s="105">
        <v>16.7</v>
      </c>
      <c r="I8" s="105">
        <v>11.1</v>
      </c>
      <c r="J8" s="105">
        <v>8.3</v>
      </c>
      <c r="K8" s="105"/>
      <c r="L8" s="105">
        <v>7.6</v>
      </c>
      <c r="M8" s="105">
        <v>0.2</v>
      </c>
      <c r="N8" s="105">
        <v>0</v>
      </c>
    </row>
    <row r="9" spans="1:14" s="80" customFormat="1" ht="27.75" customHeight="1">
      <c r="A9" s="102" t="s">
        <v>86</v>
      </c>
      <c r="B9" s="102" t="s">
        <v>87</v>
      </c>
      <c r="C9" s="103" t="s">
        <v>88</v>
      </c>
      <c r="D9" s="104" t="s">
        <v>89</v>
      </c>
      <c r="E9" s="105">
        <f>F9+G9+H9+I9+J9+K9+L9+M9+N9</f>
        <v>17.6</v>
      </c>
      <c r="F9" s="105"/>
      <c r="G9" s="105"/>
      <c r="H9" s="105"/>
      <c r="I9" s="105"/>
      <c r="J9" s="105"/>
      <c r="K9" s="105">
        <v>17.6</v>
      </c>
      <c r="L9" s="105"/>
      <c r="M9" s="105"/>
      <c r="N9" s="105"/>
    </row>
    <row r="10" spans="1:14" s="80" customFormat="1" ht="27.75" customHeight="1">
      <c r="A10" s="102"/>
      <c r="B10" s="102"/>
      <c r="C10" s="103"/>
      <c r="D10" s="106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s="80" customFormat="1" ht="27.75" customHeight="1">
      <c r="A11" s="102"/>
      <c r="B11" s="102"/>
      <c r="C11" s="103"/>
      <c r="D11" s="103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0" customFormat="1" ht="27.75" customHeight="1">
      <c r="A12" s="102"/>
      <c r="B12" s="102"/>
      <c r="C12" s="103"/>
      <c r="D12" s="103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 aca="true" t="shared" si="0" ref="D6:D9">(B6/C6-1)*100</f>
        <v>#DIV/0!</v>
      </c>
    </row>
    <row r="7" spans="1:4" s="70" customFormat="1" ht="25.5" customHeight="1">
      <c r="A7" s="76" t="s">
        <v>99</v>
      </c>
      <c r="B7" s="78">
        <v>0</v>
      </c>
      <c r="C7" s="78"/>
      <c r="D7" s="79" t="e">
        <f t="shared" si="0"/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B7</f>
        <v>0</v>
      </c>
      <c r="C9" s="78">
        <f>SUM(C5:C8)</f>
        <v>0</v>
      </c>
      <c r="D9" s="79" t="e">
        <f t="shared" si="0"/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