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1" activeTab="5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<sst xmlns="http://schemas.openxmlformats.org/spreadsheetml/2006/main" count="491" uniqueCount="331">
  <si>
    <t>附表4</t>
  </si>
  <si>
    <t>司法局2017年收支预算总表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</si>
  <si>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</si>
  <si>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</si>
  <si>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</si>
  <si>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</si>
  <si>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</si>
  <si>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</si>
  <si>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</si>
  <si>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</si>
  <si>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</si>
  <si>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</si>
  <si>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</si>
  <si>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</si>
  <si>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</si>
  <si>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</si>
  <si>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</si>
  <si>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</si>
  <si>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</si>
  <si>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</si>
  <si>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</si>
  <si>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</si>
  <si>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</si>
  <si>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</si>
  <si>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</si>
  <si>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</si>
  <si>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</si>
  <si>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</si>
  <si>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</si>
  <si>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</si>
  <si>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</si>
  <si>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</si>
  <si>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</si>
  <si>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</si>
  <si>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</si>
  <si>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</si>
  <si>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</si>
  <si>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</si>
  <si>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</si>
  <si>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</si>
  <si>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</si>
  <si>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</si>
  <si>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</si>
  <si>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</si>
  <si>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</si>
  <si>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</si>
  <si>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</si>
  <si>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</si>
  <si>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</si>
  <si>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</si>
  <si>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</si>
  <si>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</si>
  <si>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</si>
  <si>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</si>
  <si>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</si>
  <si>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司法局2017年收入预算总表</t>
  </si>
  <si>
    <t>司法局2017年支出预算总表</t>
  </si>
  <si>
    <t>司法局2017年财政拨款收支预算总表</t>
  </si>
  <si>
    <t>附表5</t>
  </si>
  <si>
    <t>司法局2017年财政拨款明细表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</si>
  <si>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</si>
  <si>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</si>
  <si>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</si>
  <si>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</si>
  <si>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</si>
  <si>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</si>
  <si>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</si>
  <si>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</si>
  <si>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</si>
  <si>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</si>
  <si>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</si>
  <si>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</si>
  <si>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</si>
  <si>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</si>
  <si>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</si>
  <si>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</si>
  <si>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</si>
  <si>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</si>
  <si>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</si>
  <si>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</si>
  <si>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</si>
  <si>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司法局</t>
  </si>
  <si>
    <t>204</t>
  </si>
  <si>
    <t>06</t>
  </si>
  <si>
    <t>01</t>
  </si>
  <si>
    <t>行政运行</t>
  </si>
  <si>
    <t>99</t>
  </si>
  <si>
    <t>其他司法支出</t>
  </si>
  <si>
    <t>208</t>
  </si>
  <si>
    <t>05</t>
  </si>
  <si>
    <t xml:space="preserve">  归口管理的行政单位离退休</t>
  </si>
  <si>
    <t>司法局2017年财政拨款基本支出明细表</t>
  </si>
  <si>
    <t>附表7</t>
  </si>
  <si>
    <t>司法局2017年“三公”经费预算统计表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</si>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</sst>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0;_琀"/>
    <numFmt numFmtId="179" formatCode="&quot;￥&quot;* _-#,##0;&quot;￥&quot;* \-#,##0;&quot;￥&quot;* _-&quot;-&quot;;@"/>
    <numFmt numFmtId="180" formatCode="_-&quot;$&quot;* #,##0_-;\-&quot;$&quot;* #,##0_-;_-&quot;$&quot;* &quot;-&quot;_-;_-@_-"/>
    <numFmt numFmtId="181" formatCode="_-* #,##0_$_-;\-* #,##0_$_-;_-* &quot;-&quot;_$_-;_-@_-"/>
    <numFmt numFmtId="182" formatCode="* #,##0;* \-#,##0;* &quot;-&quot;;@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.00&quot;$&quot;_-;\-* #,##0.00&quot;$&quot;_-;_-* &quot;-&quot;??&quot;$&quot;_-;_-@_-"/>
    <numFmt numFmtId="192" formatCode="_-* #,##0.00_$_-;\-* #,##0.00_$_-;_-* &quot;-&quot;??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0"/>
    </font>
    <font>
      <b/>
      <sz val="13"/>
      <color indexed="56"/>
      <name val="微软雅黑"/>
      <family val="0"/>
    </font>
    <font>
      <sz val="11"/>
      <color indexed="8"/>
      <name val="微软雅黑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微软雅黑"/>
      <family val="0"/>
    </font>
    <font>
      <sz val="11"/>
      <color indexed="20"/>
      <name val="宋体"/>
      <family val="0"/>
    </font>
    <font>
      <sz val="11"/>
      <color indexed="17"/>
      <name val="微软雅黑"/>
      <family val="0"/>
    </font>
    <font>
      <sz val="11"/>
      <color indexed="10"/>
      <name val="微软雅黑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b/>
      <sz val="11"/>
      <color indexed="56"/>
      <name val="微软雅黑"/>
      <family val="0"/>
    </font>
    <font>
      <b/>
      <sz val="11"/>
      <color indexed="63"/>
      <name val="微软雅黑"/>
      <family val="0"/>
    </font>
    <font>
      <b/>
      <sz val="11"/>
      <color indexed="8"/>
      <name val="微软雅黑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i/>
      <sz val="11"/>
      <color indexed="23"/>
      <name val="微软雅黑"/>
      <family val="0"/>
    </font>
    <font>
      <b/>
      <sz val="15"/>
      <color indexed="56"/>
      <name val="微软雅黑"/>
      <family val="0"/>
    </font>
    <font>
      <b/>
      <sz val="21"/>
      <name val="楷体_GB2312"/>
      <family val="3"/>
    </font>
    <font>
      <sz val="11"/>
      <color indexed="20"/>
      <name val="微软雅黑"/>
      <family val="0"/>
    </font>
    <font>
      <sz val="11"/>
      <color indexed="52"/>
      <name val="微软雅黑"/>
      <family val="0"/>
    </font>
    <font>
      <b/>
      <sz val="11"/>
      <color indexed="9"/>
      <name val="微软雅黑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7"/>
      <name val="Small Fonts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1" fillId="3" borderId="0" applyNumberFormat="0" applyBorder="0" applyAlignment="0" applyProtection="0"/>
    <xf numFmtId="0" fontId="30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40" fillId="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43" fillId="7" borderId="0" applyNumberFormat="0" applyBorder="0" applyAlignment="0" applyProtection="0"/>
    <xf numFmtId="0" fontId="19" fillId="5" borderId="0" applyNumberFormat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1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9" fillId="0" borderId="0">
      <alignment horizontal="centerContinuous" vertical="center"/>
      <protection/>
    </xf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0" fillId="0" borderId="4" applyNumberFormat="0" applyFill="0" applyAlignment="0" applyProtection="0"/>
    <xf numFmtId="0" fontId="35" fillId="6" borderId="0" applyNumberFormat="0" applyBorder="0" applyAlignment="0" applyProtection="0"/>
    <xf numFmtId="0" fontId="19" fillId="12" borderId="0" applyNumberFormat="0" applyBorder="0" applyAlignment="0" applyProtection="0"/>
    <xf numFmtId="0" fontId="32" fillId="0" borderId="5" applyNumberFormat="0" applyFill="0" applyAlignment="0" applyProtection="0"/>
    <xf numFmtId="0" fontId="19" fillId="13" borderId="0" applyNumberFormat="0" applyBorder="0" applyAlignment="0" applyProtection="0"/>
    <xf numFmtId="0" fontId="35" fillId="6" borderId="0" applyNumberFormat="0" applyBorder="0" applyAlignment="0" applyProtection="0"/>
    <xf numFmtId="0" fontId="33" fillId="4" borderId="6" applyNumberFormat="0" applyAlignment="0" applyProtection="0"/>
    <xf numFmtId="0" fontId="1" fillId="14" borderId="0" applyNumberFormat="0" applyBorder="0" applyAlignment="0" applyProtection="0"/>
    <xf numFmtId="0" fontId="31" fillId="4" borderId="1" applyNumberFormat="0" applyAlignment="0" applyProtection="0"/>
    <xf numFmtId="0" fontId="42" fillId="7" borderId="7" applyNumberFormat="0" applyAlignment="0" applyProtection="0"/>
    <xf numFmtId="0" fontId="19" fillId="15" borderId="0" applyNumberFormat="0" applyBorder="0" applyAlignment="0" applyProtection="0"/>
    <xf numFmtId="180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41" fillId="0" borderId="8" applyNumberFormat="0" applyFill="0" applyAlignment="0" applyProtection="0"/>
    <xf numFmtId="0" fontId="34" fillId="0" borderId="9" applyNumberFormat="0" applyFill="0" applyAlignment="0" applyProtection="0"/>
    <xf numFmtId="0" fontId="1" fillId="16" borderId="0" applyNumberFormat="0" applyBorder="0" applyAlignment="0" applyProtection="0"/>
    <xf numFmtId="0" fontId="26" fillId="3" borderId="0" applyNumberFormat="0" applyBorder="0" applyAlignment="0" applyProtection="0"/>
    <xf numFmtId="0" fontId="24" fillId="14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9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3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19" fillId="19" borderId="0" applyNumberFormat="0" applyBorder="0" applyAlignment="0" applyProtection="0"/>
    <xf numFmtId="178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1" fillId="20" borderId="0" applyNumberFormat="0" applyBorder="0" applyAlignment="0" applyProtection="0"/>
    <xf numFmtId="0" fontId="1" fillId="18" borderId="0" applyNumberFormat="0" applyBorder="0" applyAlignment="0" applyProtection="0"/>
    <xf numFmtId="0" fontId="21" fillId="20" borderId="0" applyNumberFormat="0" applyBorder="0" applyAlignment="0" applyProtection="0"/>
    <xf numFmtId="0" fontId="19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35" fillId="6" borderId="0" applyNumberFormat="0" applyBorder="0" applyAlignment="0" applyProtection="0"/>
    <xf numFmtId="0" fontId="19" fillId="24" borderId="0" applyNumberFormat="0" applyBorder="0" applyAlignment="0" applyProtection="0"/>
    <xf numFmtId="0" fontId="23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3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9" borderId="0" applyNumberFormat="0" applyBorder="0" applyAlignment="0" applyProtection="0"/>
    <xf numFmtId="0" fontId="36" fillId="3" borderId="0" applyNumberFormat="0" applyBorder="0" applyAlignment="0" applyProtection="0"/>
    <xf numFmtId="0" fontId="43" fillId="25" borderId="0" applyNumberFormat="0" applyBorder="0" applyAlignment="0" applyProtection="0"/>
    <xf numFmtId="0" fontId="25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6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43" fillId="16" borderId="0" applyNumberFormat="0" applyBorder="0" applyAlignment="0" applyProtection="0"/>
    <xf numFmtId="0" fontId="43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5" fillId="6" borderId="0" applyNumberFormat="0" applyBorder="0" applyAlignment="0" applyProtection="0"/>
    <xf numFmtId="0" fontId="43" fillId="2" borderId="0" applyNumberFormat="0" applyBorder="0" applyAlignment="0" applyProtection="0"/>
    <xf numFmtId="183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8" fillId="0" borderId="0">
      <alignment/>
      <protection/>
    </xf>
    <xf numFmtId="0" fontId="36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44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8" fillId="0" borderId="0">
      <alignment/>
      <protection/>
    </xf>
    <xf numFmtId="0" fontId="47" fillId="0" borderId="0" applyProtection="0">
      <alignment/>
    </xf>
    <xf numFmtId="187" fontId="0" fillId="0" borderId="0" applyFont="0" applyFill="0" applyBorder="0" applyAlignment="0" applyProtection="0"/>
    <xf numFmtId="188" fontId="8" fillId="0" borderId="0">
      <alignment/>
      <protection/>
    </xf>
    <xf numFmtId="2" fontId="47" fillId="0" borderId="0" applyProtection="0">
      <alignment/>
    </xf>
    <xf numFmtId="0" fontId="51" fillId="4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52" fillId="0" borderId="0" applyProtection="0">
      <alignment/>
    </xf>
    <xf numFmtId="0" fontId="48" fillId="0" borderId="0" applyProtection="0">
      <alignment/>
    </xf>
    <xf numFmtId="0" fontId="51" fillId="22" borderId="12" applyNumberFormat="0" applyBorder="0" applyAlignment="0" applyProtection="0"/>
    <xf numFmtId="0" fontId="36" fillId="3" borderId="0" applyNumberFormat="0" applyBorder="0" applyAlignment="0" applyProtection="0"/>
    <xf numFmtId="37" fontId="46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25" fillId="6" borderId="0" applyNumberFormat="0" applyBorder="0" applyAlignment="0" applyProtection="0"/>
    <xf numFmtId="0" fontId="3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3" fillId="7" borderId="0" applyNumberFormat="0" applyBorder="0" applyAlignment="0" applyProtection="0"/>
    <xf numFmtId="0" fontId="35" fillId="6" borderId="0" applyNumberFormat="0" applyBorder="0" applyAlignment="0" applyProtection="0"/>
    <xf numFmtId="0" fontId="40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9" fillId="0" borderId="0">
      <alignment/>
      <protection/>
    </xf>
    <xf numFmtId="0" fontId="35" fillId="6" borderId="0" applyNumberFormat="0" applyBorder="0" applyAlignment="0" applyProtection="0"/>
    <xf numFmtId="40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0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0" fillId="6" borderId="0" applyNumberFormat="0" applyBorder="0" applyAlignment="0" applyProtection="0"/>
    <xf numFmtId="0" fontId="25" fillId="6" borderId="0" applyNumberFormat="0" applyBorder="0" applyAlignment="0" applyProtection="0"/>
    <xf numFmtId="18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5" fillId="6" borderId="0" applyNumberFormat="0" applyBorder="0" applyAlignment="0" applyProtection="0"/>
    <xf numFmtId="0" fontId="9" fillId="0" borderId="0">
      <alignment vertical="center"/>
      <protection/>
    </xf>
    <xf numFmtId="0" fontId="25" fillId="6" borderId="0" applyNumberFormat="0" applyBorder="0" applyAlignment="0" applyProtection="0"/>
    <xf numFmtId="0" fontId="35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0" borderId="0">
      <alignment/>
      <protection/>
    </xf>
    <xf numFmtId="190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9" fillId="0" borderId="0">
      <alignment vertical="center"/>
      <protection/>
    </xf>
    <xf numFmtId="0" fontId="4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4" fillId="29" borderId="0" applyNumberFormat="0" applyBorder="0" applyAlignment="0" applyProtection="0"/>
    <xf numFmtId="1" fontId="14" fillId="0" borderId="12">
      <alignment vertical="center"/>
      <protection locked="0"/>
    </xf>
    <xf numFmtId="0" fontId="45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56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7" sqref="B7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2"/>
      <c r="M4" s="152"/>
      <c r="N4" s="152"/>
      <c r="O4" s="152"/>
      <c r="P4" s="152"/>
      <c r="Q4" s="152"/>
      <c r="R4" s="152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8"/>
      <c r="F6" s="123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f>D7+D11</f>
        <v>790.9000000000001</v>
      </c>
      <c r="C7" s="127" t="s">
        <v>25</v>
      </c>
      <c r="D7" s="126">
        <f>D8+D9+D10</f>
        <v>603.1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f>H8</f>
        <v>565.55</v>
      </c>
      <c r="E8" s="126"/>
      <c r="F8" s="126"/>
      <c r="G8" s="126">
        <f>H8</f>
        <v>565.55</v>
      </c>
      <c r="H8" s="126">
        <v>565.55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f>H9</f>
        <v>30.7</v>
      </c>
      <c r="E9" s="126"/>
      <c r="F9" s="126"/>
      <c r="G9" s="126">
        <f>H9</f>
        <v>30.7</v>
      </c>
      <c r="H9" s="126">
        <v>30.7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f>H10</f>
        <v>6.85</v>
      </c>
      <c r="E10" s="126"/>
      <c r="F10" s="126"/>
      <c r="G10" s="126">
        <f>H10</f>
        <v>6.85</v>
      </c>
      <c r="H10" s="126">
        <v>6.85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187.8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1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f>H14</f>
        <v>187.8</v>
      </c>
      <c r="E14" s="126"/>
      <c r="F14" s="126"/>
      <c r="G14" s="126">
        <f>H14</f>
        <v>187.8</v>
      </c>
      <c r="H14" s="126">
        <v>187.8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790.9000000000001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790.9000000000001</v>
      </c>
      <c r="C24" s="142" t="s">
        <v>54</v>
      </c>
      <c r="D24" s="135">
        <f>D7+D11</f>
        <v>790.9000000000001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790.9000000000001</v>
      </c>
      <c r="H24" s="135">
        <f t="shared" si="0"/>
        <v>790.9000000000001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C5" sqref="C5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235" width="9.16015625" style="112" customWidth="1"/>
  </cols>
  <sheetData>
    <row r="1" spans="1:234" s="112" customFormat="1" ht="24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</row>
    <row r="2" spans="1:234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</row>
    <row r="3" spans="1:234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</row>
    <row r="4" spans="1:234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</row>
    <row r="5" spans="1:234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</row>
    <row r="6" spans="1:234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</row>
    <row r="7" spans="1:234" s="113" customFormat="1" ht="24.75" customHeight="1">
      <c r="A7" s="125" t="s">
        <v>24</v>
      </c>
      <c r="B7" s="126">
        <v>790.9000000000001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</row>
    <row r="8" spans="1:234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</row>
    <row r="9" spans="1:234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</row>
    <row r="10" spans="1:234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</row>
    <row r="11" spans="1:234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</row>
    <row r="12" spans="1:234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</row>
    <row r="13" spans="1:234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</row>
    <row r="14" spans="1:234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</row>
    <row r="15" spans="1:234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</row>
    <row r="16" spans="1:234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</row>
    <row r="17" spans="1:234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</row>
    <row r="18" spans="1:234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</row>
    <row r="19" spans="1:234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</row>
    <row r="20" spans="1:234" s="112" customFormat="1" ht="24" customHeight="1">
      <c r="A20" s="139" t="s">
        <v>49</v>
      </c>
      <c r="B20" s="135">
        <f>SUM(B7:B19)</f>
        <v>790.9000000000001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</row>
    <row r="21" spans="1:234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</row>
    <row r="22" spans="1:234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</row>
    <row r="23" spans="1:234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</row>
    <row r="24" spans="1:234" s="113" customFormat="1" ht="21" customHeight="1">
      <c r="A24" s="141" t="s">
        <v>53</v>
      </c>
      <c r="B24" s="135">
        <f>SUM(B20:B22)</f>
        <v>790.9000000000001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</row>
    <row r="25" spans="3:234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3">
      <selection activeCell="A1" sqref="A1:B65536"/>
    </sheetView>
  </sheetViews>
  <sheetFormatPr defaultColWidth="9.16015625" defaultRowHeight="11.25"/>
  <cols>
    <col min="1" max="2" width="34.16015625" style="112" customWidth="1"/>
    <col min="3" max="240" width="9.16015625" style="112" customWidth="1"/>
  </cols>
  <sheetData>
    <row r="1" spans="1:239" s="112" customFormat="1" ht="24.75" customHeight="1">
      <c r="A1" s="115"/>
      <c r="B1" s="115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</row>
    <row r="2" spans="1:239" s="112" customFormat="1" ht="24.75" customHeight="1">
      <c r="A2" s="143" t="s">
        <v>56</v>
      </c>
      <c r="B2" s="143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</row>
    <row r="3" spans="2:239" s="112" customFormat="1" ht="24.75" customHeight="1">
      <c r="B3" s="119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</row>
    <row r="4" spans="1:239" s="112" customFormat="1" ht="24.75" customHeight="1">
      <c r="A4" s="120" t="s">
        <v>4</v>
      </c>
      <c r="B4" s="121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s="112" customFormat="1" ht="24.75" customHeight="1">
      <c r="A5" s="122" t="s">
        <v>7</v>
      </c>
      <c r="B5" s="123" t="s">
        <v>8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</row>
    <row r="6" spans="1:239" s="112" customFormat="1" ht="41.25" customHeight="1">
      <c r="A6" s="122"/>
      <c r="B6" s="123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</row>
    <row r="7" spans="1:239" s="113" customFormat="1" ht="24.75" customHeight="1">
      <c r="A7" s="127" t="s">
        <v>25</v>
      </c>
      <c r="B7" s="126">
        <v>603.1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</row>
    <row r="8" spans="1:239" s="113" customFormat="1" ht="24.75" customHeight="1">
      <c r="A8" s="129" t="s">
        <v>27</v>
      </c>
      <c r="B8" s="126">
        <v>565.55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</row>
    <row r="9" spans="1:239" s="113" customFormat="1" ht="24.75" customHeight="1">
      <c r="A9" s="130" t="s">
        <v>29</v>
      </c>
      <c r="B9" s="126">
        <v>30.7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</row>
    <row r="10" spans="1:239" s="113" customFormat="1" ht="24.75" customHeight="1">
      <c r="A10" s="130" t="s">
        <v>31</v>
      </c>
      <c r="B10" s="126">
        <v>6.85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</row>
    <row r="11" spans="1:239" s="113" customFormat="1" ht="24.75" customHeight="1">
      <c r="A11" s="130" t="s">
        <v>33</v>
      </c>
      <c r="B11" s="126">
        <v>187.8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</row>
    <row r="12" spans="1:239" s="113" customFormat="1" ht="30" customHeight="1">
      <c r="A12" s="131" t="s">
        <v>35</v>
      </c>
      <c r="B12" s="126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</row>
    <row r="13" spans="1:239" s="113" customFormat="1" ht="24.75" customHeight="1">
      <c r="A13" s="132" t="s">
        <v>37</v>
      </c>
      <c r="B13" s="126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</row>
    <row r="14" spans="1:239" s="113" customFormat="1" ht="28.5" customHeight="1">
      <c r="A14" s="132" t="s">
        <v>39</v>
      </c>
      <c r="B14" s="126">
        <v>187.8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</row>
    <row r="15" spans="1:239" s="113" customFormat="1" ht="24.75" customHeight="1">
      <c r="A15" s="132" t="s">
        <v>41</v>
      </c>
      <c r="B15" s="126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</row>
    <row r="16" spans="1:239" s="113" customFormat="1" ht="24.75" customHeight="1">
      <c r="A16" s="136" t="s">
        <v>43</v>
      </c>
      <c r="B16" s="126"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</row>
    <row r="17" spans="1:239" s="113" customFormat="1" ht="24.75" customHeight="1">
      <c r="A17" s="136" t="s">
        <v>45</v>
      </c>
      <c r="B17" s="126">
        <v>0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</row>
    <row r="18" spans="1:239" s="113" customFormat="1" ht="24.75" customHeight="1">
      <c r="A18" s="136" t="s">
        <v>47</v>
      </c>
      <c r="B18" s="126">
        <v>0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</row>
    <row r="19" spans="1:239" s="112" customFormat="1" ht="24" customHeight="1">
      <c r="A19" s="138" t="s">
        <v>48</v>
      </c>
      <c r="B19" s="126">
        <v>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</row>
    <row r="20" spans="1:239" s="112" customFormat="1" ht="24" customHeight="1">
      <c r="A20" s="138" t="s">
        <v>50</v>
      </c>
      <c r="B20" s="126">
        <v>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</row>
    <row r="21" spans="1:239" s="113" customFormat="1" ht="27" customHeight="1">
      <c r="A21" s="138"/>
      <c r="B21" s="13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pans="1:239" s="113" customFormat="1" ht="24" customHeight="1">
      <c r="A22" s="138"/>
      <c r="B22" s="13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</row>
    <row r="23" spans="1:239" s="112" customFormat="1" ht="20.25" customHeight="1">
      <c r="A23" s="138"/>
      <c r="B23" s="13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</row>
    <row r="24" spans="1:239" s="113" customFormat="1" ht="21" customHeight="1">
      <c r="A24" s="142" t="s">
        <v>54</v>
      </c>
      <c r="B24" s="135">
        <f>B7+B11</f>
        <v>790.9000000000001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</row>
    <row r="25" spans="4:239" s="112" customFormat="1" ht="19.5" customHeight="1"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">
      <selection activeCell="F13" sqref="F13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37" width="9.16015625" style="112" customWidth="1"/>
  </cols>
  <sheetData>
    <row r="1" spans="1:236" s="112" customFormat="1" ht="24.75" customHeight="1">
      <c r="A1" s="114" t="s">
        <v>0</v>
      </c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</row>
    <row r="2" spans="1:236" s="112" customFormat="1" ht="24.75" customHeight="1">
      <c r="A2" s="117" t="s">
        <v>57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</row>
    <row r="3" spans="1:236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</row>
    <row r="4" spans="1:236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</row>
    <row r="5" spans="1:236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</row>
    <row r="6" spans="1:236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</row>
    <row r="7" spans="1:236" s="113" customFormat="1" ht="24.75" customHeight="1">
      <c r="A7" s="125" t="s">
        <v>24</v>
      </c>
      <c r="B7" s="126">
        <v>790.9000000000001</v>
      </c>
      <c r="C7" s="127" t="s">
        <v>25</v>
      </c>
      <c r="D7" s="126">
        <v>603.1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</row>
    <row r="8" spans="1:236" s="113" customFormat="1" ht="24.75" customHeight="1">
      <c r="A8" s="125" t="s">
        <v>26</v>
      </c>
      <c r="B8" s="126"/>
      <c r="C8" s="129" t="s">
        <v>27</v>
      </c>
      <c r="D8" s="126">
        <v>565.55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</row>
    <row r="9" spans="1:236" s="113" customFormat="1" ht="24.75" customHeight="1">
      <c r="A9" s="125" t="s">
        <v>28</v>
      </c>
      <c r="B9" s="126"/>
      <c r="C9" s="130" t="s">
        <v>29</v>
      </c>
      <c r="D9" s="126">
        <v>30.7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</row>
    <row r="10" spans="1:236" s="113" customFormat="1" ht="24.75" customHeight="1">
      <c r="A10" s="125" t="s">
        <v>30</v>
      </c>
      <c r="B10" s="126"/>
      <c r="C10" s="130" t="s">
        <v>31</v>
      </c>
      <c r="D10" s="126">
        <v>6.85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</row>
    <row r="11" spans="1:236" s="113" customFormat="1" ht="24.75" customHeight="1">
      <c r="A11" s="125" t="s">
        <v>32</v>
      </c>
      <c r="B11" s="126"/>
      <c r="C11" s="130" t="s">
        <v>33</v>
      </c>
      <c r="D11" s="126">
        <v>187.8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</row>
    <row r="12" spans="1:236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</row>
    <row r="13" spans="1:236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</row>
    <row r="14" spans="1:236" s="113" customFormat="1" ht="28.5" customHeight="1">
      <c r="A14" s="125" t="s">
        <v>38</v>
      </c>
      <c r="B14" s="126"/>
      <c r="C14" s="132" t="s">
        <v>39</v>
      </c>
      <c r="D14" s="126">
        <v>187.8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</row>
    <row r="15" spans="1:236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</row>
    <row r="16" spans="1:236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</row>
    <row r="17" spans="1:236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</row>
    <row r="18" spans="1:236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</row>
    <row r="19" spans="1:236" s="112" customFormat="1" ht="24" customHeight="1">
      <c r="A19" s="137"/>
      <c r="B19" s="135"/>
      <c r="C19" s="138" t="s">
        <v>48</v>
      </c>
      <c r="D19" s="12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</row>
    <row r="20" spans="1:236" s="112" customFormat="1" ht="24" customHeight="1">
      <c r="A20" s="139" t="s">
        <v>49</v>
      </c>
      <c r="B20" s="135">
        <f>SUM(B7:B19)</f>
        <v>790.9000000000001</v>
      </c>
      <c r="C20" s="138" t="s">
        <v>50</v>
      </c>
      <c r="D20" s="126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</row>
    <row r="21" spans="1:236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</row>
    <row r="22" spans="1:236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</row>
    <row r="23" spans="1:236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</row>
    <row r="24" spans="1:236" s="113" customFormat="1" ht="21" customHeight="1">
      <c r="A24" s="141" t="s">
        <v>53</v>
      </c>
      <c r="B24" s="135">
        <f>SUM(B20:B22)</f>
        <v>790.9000000000001</v>
      </c>
      <c r="C24" s="142" t="s">
        <v>54</v>
      </c>
      <c r="D24" s="135">
        <f>D7+D11</f>
        <v>790.9000000000001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</row>
    <row r="25" spans="5:236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C1">
      <selection activeCell="C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6" width="19.66015625" style="80" customWidth="1"/>
    <col min="17" max="18" width="9.16015625" style="80" customWidth="1"/>
    <col min="19" max="19" width="10" style="80" bestFit="1" customWidth="1"/>
    <col min="20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790.9399999999999</v>
      </c>
      <c r="F7" s="101">
        <f aca="true" t="shared" si="0" ref="F7:O7">SUM(F8:F12)</f>
        <v>322.75</v>
      </c>
      <c r="G7" s="101">
        <f t="shared" si="0"/>
        <v>130.9</v>
      </c>
      <c r="H7" s="101">
        <f t="shared" si="0"/>
        <v>51.64</v>
      </c>
      <c r="I7" s="101">
        <f t="shared" si="0"/>
        <v>34.43</v>
      </c>
      <c r="J7" s="101">
        <f t="shared" si="0"/>
        <v>25.82</v>
      </c>
      <c r="K7" s="101">
        <f t="shared" si="0"/>
        <v>6.9</v>
      </c>
      <c r="L7" s="101">
        <f t="shared" si="0"/>
        <v>29.62</v>
      </c>
      <c r="M7" s="101">
        <f t="shared" si="0"/>
        <v>0.18</v>
      </c>
      <c r="N7" s="101">
        <f t="shared" si="0"/>
        <v>0.9</v>
      </c>
      <c r="O7" s="101">
        <f t="shared" si="0"/>
        <v>187.8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596.2399999999999</v>
      </c>
      <c r="F8" s="105">
        <v>322.75</v>
      </c>
      <c r="G8" s="105">
        <v>130.9</v>
      </c>
      <c r="H8" s="105">
        <v>51.64</v>
      </c>
      <c r="I8" s="105">
        <v>34.43</v>
      </c>
      <c r="J8" s="105">
        <v>25.82</v>
      </c>
      <c r="K8" s="105"/>
      <c r="L8" s="105">
        <v>29.62</v>
      </c>
      <c r="M8" s="105">
        <v>0.18</v>
      </c>
      <c r="N8" s="105">
        <v>0.9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SUM(F9:O9)</f>
        <v>187.8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187.8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6.9</v>
      </c>
      <c r="F10" s="105"/>
      <c r="G10" s="105"/>
      <c r="H10" s="105"/>
      <c r="I10" s="105"/>
      <c r="J10" s="105"/>
      <c r="K10" s="105">
        <v>6.9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D1">
      <selection activeCell="G12" sqref="G12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9.66015625" style="80" customWidth="1"/>
    <col min="16" max="17" width="9.16015625" style="80" customWidth="1"/>
    <col min="18" max="18" width="10" style="80" bestFit="1" customWidth="1"/>
    <col min="19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603.1399999999999</v>
      </c>
      <c r="F7" s="101">
        <f t="shared" si="0"/>
        <v>322.75</v>
      </c>
      <c r="G7" s="101">
        <f t="shared" si="0"/>
        <v>130.9</v>
      </c>
      <c r="H7" s="101">
        <f t="shared" si="0"/>
        <v>51.64</v>
      </c>
      <c r="I7" s="101">
        <f t="shared" si="0"/>
        <v>34.43</v>
      </c>
      <c r="J7" s="101">
        <f t="shared" si="0"/>
        <v>25.82</v>
      </c>
      <c r="K7" s="101">
        <f t="shared" si="0"/>
        <v>6.9</v>
      </c>
      <c r="L7" s="101">
        <f t="shared" si="0"/>
        <v>29.62</v>
      </c>
      <c r="M7" s="101">
        <f t="shared" si="0"/>
        <v>0.18</v>
      </c>
      <c r="N7" s="101">
        <f t="shared" si="0"/>
        <v>0.9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596.2399999999999</v>
      </c>
      <c r="F8" s="105">
        <v>322.75</v>
      </c>
      <c r="G8" s="105">
        <v>130.9</v>
      </c>
      <c r="H8" s="105">
        <v>51.64</v>
      </c>
      <c r="I8" s="105">
        <v>34.43</v>
      </c>
      <c r="J8" s="105">
        <v>25.82</v>
      </c>
      <c r="K8" s="105"/>
      <c r="L8" s="105">
        <v>29.62</v>
      </c>
      <c r="M8" s="105">
        <v>0.18</v>
      </c>
      <c r="N8" s="105">
        <v>0.9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6.9</v>
      </c>
      <c r="F10" s="105"/>
      <c r="G10" s="105"/>
      <c r="H10" s="105"/>
      <c r="I10" s="105"/>
      <c r="J10" s="105"/>
      <c r="K10" s="105">
        <v>6.9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20" sqref="B20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